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840" activeTab="0"/>
  </bookViews>
  <sheets>
    <sheet name="拟入闱体检人员名单" sheetId="1" r:id="rId1"/>
  </sheets>
  <definedNames/>
  <calcPr fullCalcOnLoad="1"/>
</workbook>
</file>

<file path=xl/sharedStrings.xml><?xml version="1.0" encoding="utf-8"?>
<sst xmlns="http://schemas.openxmlformats.org/spreadsheetml/2006/main" count="788" uniqueCount="241">
  <si>
    <t>赣州市章贡区2023年教师招聘拟入闱体检人员名单（110人）</t>
  </si>
  <si>
    <t>序号</t>
  </si>
  <si>
    <t>单位名称</t>
  </si>
  <si>
    <t>职位名称</t>
  </si>
  <si>
    <t>职位代码</t>
  </si>
  <si>
    <t>姓名</t>
  </si>
  <si>
    <t>性别</t>
  </si>
  <si>
    <t>笔试成绩</t>
  </si>
  <si>
    <t>试讲成绩</t>
  </si>
  <si>
    <t>技能测试成绩</t>
  </si>
  <si>
    <t>技能测试修正成绩</t>
  </si>
  <si>
    <t>面试成绩</t>
  </si>
  <si>
    <t>考生总成绩</t>
  </si>
  <si>
    <t>名次</t>
  </si>
  <si>
    <t>是否入闱体检</t>
  </si>
  <si>
    <t>备注</t>
  </si>
  <si>
    <t>赣州市章贡区初中</t>
  </si>
  <si>
    <t>初中-体育与健康（男）</t>
  </si>
  <si>
    <t>210020205016</t>
  </si>
  <si>
    <t>钟仁浩</t>
  </si>
  <si>
    <t>男</t>
  </si>
  <si>
    <t>205.5</t>
  </si>
  <si>
    <t>是</t>
  </si>
  <si>
    <t>郭俊</t>
  </si>
  <si>
    <t>176.0</t>
  </si>
  <si>
    <t>李啸林</t>
  </si>
  <si>
    <t>208.0</t>
  </si>
  <si>
    <t>周游</t>
  </si>
  <si>
    <t>209.0</t>
  </si>
  <si>
    <t>赣州市第一职业技术学校</t>
  </si>
  <si>
    <t>高中-体育与健康</t>
  </si>
  <si>
    <t>210020305022</t>
  </si>
  <si>
    <t>王福新</t>
  </si>
  <si>
    <t>200.0</t>
  </si>
  <si>
    <t>邱勋发</t>
  </si>
  <si>
    <t>201.0</t>
  </si>
  <si>
    <t>罗苗</t>
  </si>
  <si>
    <t>女</t>
  </si>
  <si>
    <t>186.0</t>
  </si>
  <si>
    <t>初中-体育与健康（女）</t>
  </si>
  <si>
    <t>210020205017</t>
  </si>
  <si>
    <t>聂清</t>
  </si>
  <si>
    <t>黎依</t>
  </si>
  <si>
    <t>191.0</t>
  </si>
  <si>
    <t>陈怡</t>
  </si>
  <si>
    <t>190.0</t>
  </si>
  <si>
    <t>彭凌虹</t>
  </si>
  <si>
    <t>195.5</t>
  </si>
  <si>
    <t>初中-数学</t>
  </si>
  <si>
    <t>210020202011</t>
  </si>
  <si>
    <t>周剑兰</t>
  </si>
  <si>
    <t>211.5</t>
  </si>
  <si>
    <t>邹庆菲</t>
  </si>
  <si>
    <t>207.5</t>
  </si>
  <si>
    <t>郭耀耀</t>
  </si>
  <si>
    <t>207.0</t>
  </si>
  <si>
    <t>高中-数学</t>
  </si>
  <si>
    <t>210020302018</t>
  </si>
  <si>
    <t>姚静</t>
  </si>
  <si>
    <t>162.0</t>
  </si>
  <si>
    <t>薛国璐</t>
  </si>
  <si>
    <t>170.0</t>
  </si>
  <si>
    <t>刘芸</t>
  </si>
  <si>
    <t>155.0</t>
  </si>
  <si>
    <t>袁赟</t>
  </si>
  <si>
    <t>158.0</t>
  </si>
  <si>
    <t>谢丽芸</t>
  </si>
  <si>
    <t>143.5</t>
  </si>
  <si>
    <t>初中-英语</t>
  </si>
  <si>
    <t>210020203012</t>
  </si>
  <si>
    <t>许晓燕</t>
  </si>
  <si>
    <t>197.5</t>
  </si>
  <si>
    <t>蔡雪</t>
  </si>
  <si>
    <t>198.5</t>
  </si>
  <si>
    <t>高中-英语</t>
  </si>
  <si>
    <t>210020303019</t>
  </si>
  <si>
    <t>邓婷婷</t>
  </si>
  <si>
    <t>149.5</t>
  </si>
  <si>
    <t>高中-信息技术和通用技术</t>
  </si>
  <si>
    <t>210020313021</t>
  </si>
  <si>
    <t>朱菁洋</t>
  </si>
  <si>
    <t>191.5</t>
  </si>
  <si>
    <t>肖琳</t>
  </si>
  <si>
    <t>177.5</t>
  </si>
  <si>
    <t>谢海燕</t>
  </si>
  <si>
    <t>174.5</t>
  </si>
  <si>
    <t>朱文婷</t>
  </si>
  <si>
    <t>172.5</t>
  </si>
  <si>
    <t>李玥</t>
  </si>
  <si>
    <t>168.5</t>
  </si>
  <si>
    <t>黄婷</t>
  </si>
  <si>
    <t>初中-道德与法治</t>
  </si>
  <si>
    <t>210020204010</t>
  </si>
  <si>
    <t>吴诗棋</t>
  </si>
  <si>
    <t>227.0</t>
  </si>
  <si>
    <t>许佩文</t>
  </si>
  <si>
    <t>216.0</t>
  </si>
  <si>
    <t>钟晨洁</t>
  </si>
  <si>
    <t>208.5</t>
  </si>
  <si>
    <t>吴文娟</t>
  </si>
  <si>
    <t>217.0</t>
  </si>
  <si>
    <t>高中-思想政治</t>
  </si>
  <si>
    <t>210020304020</t>
  </si>
  <si>
    <t>刘苏慧</t>
  </si>
  <si>
    <t>204.5</t>
  </si>
  <si>
    <t>张雨</t>
  </si>
  <si>
    <t>175.0</t>
  </si>
  <si>
    <t>邹慧如</t>
  </si>
  <si>
    <t>176.5</t>
  </si>
  <si>
    <t>初中-历史</t>
  </si>
  <si>
    <t>210020208015</t>
  </si>
  <si>
    <t>陆佩玲</t>
  </si>
  <si>
    <t>何璇</t>
  </si>
  <si>
    <t>210.0</t>
  </si>
  <si>
    <t>温婷</t>
  </si>
  <si>
    <t>200.5</t>
  </si>
  <si>
    <t>钟晖</t>
  </si>
  <si>
    <t>朱同红</t>
  </si>
  <si>
    <t>陈明莉</t>
  </si>
  <si>
    <t>廖丽平</t>
  </si>
  <si>
    <t>193.0</t>
  </si>
  <si>
    <t>高中-历史</t>
  </si>
  <si>
    <t>210020308023</t>
  </si>
  <si>
    <t>曾燕红</t>
  </si>
  <si>
    <t>173.0</t>
  </si>
  <si>
    <t>李小慧</t>
  </si>
  <si>
    <t>154.0</t>
  </si>
  <si>
    <t>初中-化学</t>
  </si>
  <si>
    <t>210020210014</t>
  </si>
  <si>
    <t>刘怡宏</t>
  </si>
  <si>
    <t>214.5</t>
  </si>
  <si>
    <t>朱琳</t>
  </si>
  <si>
    <t>206.5</t>
  </si>
  <si>
    <t>郭盼</t>
  </si>
  <si>
    <t>范晶</t>
  </si>
  <si>
    <t>215.0</t>
  </si>
  <si>
    <t>曾鹏基</t>
  </si>
  <si>
    <t>袁小瑾</t>
  </si>
  <si>
    <t>192.0</t>
  </si>
  <si>
    <t>初中-物理</t>
  </si>
  <si>
    <t>210020211013</t>
  </si>
  <si>
    <t>方慧春</t>
  </si>
  <si>
    <t>206.0</t>
  </si>
  <si>
    <t>肖燕清</t>
  </si>
  <si>
    <t>183.0</t>
  </si>
  <si>
    <t>管根发</t>
  </si>
  <si>
    <t>赣州市章贡区幼儿园</t>
  </si>
  <si>
    <t>幼儿园-幼儿园教师（应届）</t>
  </si>
  <si>
    <t>210020401024</t>
  </si>
  <si>
    <t>黄馨</t>
  </si>
  <si>
    <t>83.5</t>
  </si>
  <si>
    <t>黄慧平</t>
  </si>
  <si>
    <t>80.5</t>
  </si>
  <si>
    <t>黄子璇</t>
  </si>
  <si>
    <t>78.5</t>
  </si>
  <si>
    <t>王解雅</t>
  </si>
  <si>
    <t>84.5</t>
  </si>
  <si>
    <t>曾媛欣</t>
  </si>
  <si>
    <t>82.0</t>
  </si>
  <si>
    <t>刘美霖</t>
  </si>
  <si>
    <t>康鸴</t>
  </si>
  <si>
    <t>83.0</t>
  </si>
  <si>
    <t>谌佳琪</t>
  </si>
  <si>
    <t>黄瑶</t>
  </si>
  <si>
    <t>王楠</t>
  </si>
  <si>
    <t>王婷</t>
  </si>
  <si>
    <t>75.5</t>
  </si>
  <si>
    <t>田沂鹭</t>
  </si>
  <si>
    <t>郭嘉莹</t>
  </si>
  <si>
    <t>76.0</t>
  </si>
  <si>
    <t>杨懿</t>
  </si>
  <si>
    <t>余紫涵</t>
  </si>
  <si>
    <t>74.0</t>
  </si>
  <si>
    <t>陈艺</t>
  </si>
  <si>
    <t>77.5</t>
  </si>
  <si>
    <t>周薇</t>
  </si>
  <si>
    <t>84.0</t>
  </si>
  <si>
    <t>赖圆圆</t>
  </si>
  <si>
    <t>79.0</t>
  </si>
  <si>
    <t>曾馨阳</t>
  </si>
  <si>
    <t>72.5</t>
  </si>
  <si>
    <t>毛思敏</t>
  </si>
  <si>
    <t>76.5</t>
  </si>
  <si>
    <t>李悦文</t>
  </si>
  <si>
    <t>陈翠华</t>
  </si>
  <si>
    <t>高源</t>
  </si>
  <si>
    <t>69.0</t>
  </si>
  <si>
    <t>谢婷婷</t>
  </si>
  <si>
    <t>64.0</t>
  </si>
  <si>
    <t>陈佳怡</t>
  </si>
  <si>
    <t>邹金芳</t>
  </si>
  <si>
    <t>74.5</t>
  </si>
  <si>
    <t>周胡悦</t>
  </si>
  <si>
    <t>陈小泉</t>
  </si>
  <si>
    <t>64.5</t>
  </si>
  <si>
    <t>罗青</t>
  </si>
  <si>
    <t>唐嘉敏</t>
  </si>
  <si>
    <t>80.0</t>
  </si>
  <si>
    <t>幼儿园-幼儿园教师</t>
  </si>
  <si>
    <t>210020401025</t>
  </si>
  <si>
    <t>郭田</t>
  </si>
  <si>
    <t>87.0</t>
  </si>
  <si>
    <t>刘丹</t>
  </si>
  <si>
    <t>龚薇</t>
  </si>
  <si>
    <t>81.5</t>
  </si>
  <si>
    <t>童璐琪</t>
  </si>
  <si>
    <t>79.5</t>
  </si>
  <si>
    <t>练茜</t>
  </si>
  <si>
    <t>王闵红</t>
  </si>
  <si>
    <t>89.5</t>
  </si>
  <si>
    <t>夏小倩</t>
  </si>
  <si>
    <t>李怡</t>
  </si>
  <si>
    <t>温露萍</t>
  </si>
  <si>
    <t>88.5</t>
  </si>
  <si>
    <t>文静</t>
  </si>
  <si>
    <t>刘玉婷</t>
  </si>
  <si>
    <t>尹筱婳</t>
  </si>
  <si>
    <t>陈晶</t>
  </si>
  <si>
    <t>李艳</t>
  </si>
  <si>
    <t>巫荣婷</t>
  </si>
  <si>
    <t>81.70</t>
  </si>
  <si>
    <t>曾六英</t>
  </si>
  <si>
    <t>王巧巧</t>
  </si>
  <si>
    <t>朱慈</t>
  </si>
  <si>
    <t>72.0</t>
  </si>
  <si>
    <t>宋婷</t>
  </si>
  <si>
    <t>钟荟筠</t>
  </si>
  <si>
    <t>王绪红</t>
  </si>
  <si>
    <t>70.0</t>
  </si>
  <si>
    <t>吴真</t>
  </si>
  <si>
    <t>73.5</t>
  </si>
  <si>
    <t>85.50</t>
  </si>
  <si>
    <t>陈婷</t>
  </si>
  <si>
    <t>黄小鹃</t>
  </si>
  <si>
    <t>69.5</t>
  </si>
  <si>
    <t>邱燕</t>
  </si>
  <si>
    <t>78.0</t>
  </si>
  <si>
    <t>谢彦洁</t>
  </si>
  <si>
    <t>刘成萍</t>
  </si>
  <si>
    <t>71.5</t>
  </si>
  <si>
    <t>85.00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</si>
</sst>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1"/>
      <color indexed="8"/>
      <name val="Calibri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20"/>
      <name val="方正小标宋简体"/>
      <family val="4"/>
    </font>
    <font>
      <b/>
      <sz val="1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176" fontId="48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49" fillId="0" borderId="0" xfId="0" applyNumberFormat="1" applyFont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tabSelected="1" zoomScaleSheetLayoutView="100" workbookViewId="0" topLeftCell="A1">
      <selection activeCell="A1" sqref="A1:O1"/>
    </sheetView>
  </sheetViews>
  <sheetFormatPr defaultColWidth="9.00390625" defaultRowHeight="15"/>
  <cols>
    <col min="1" max="1" width="5.140625" style="5" customWidth="1"/>
    <col min="2" max="2" width="11.28125" style="5" customWidth="1"/>
    <col min="3" max="3" width="17.421875" style="5" customWidth="1"/>
    <col min="4" max="4" width="13.28125" style="5" customWidth="1"/>
    <col min="5" max="5" width="7.140625" style="5" customWidth="1"/>
    <col min="6" max="6" width="4.140625" style="5" customWidth="1"/>
    <col min="7" max="7" width="8.28125" style="5" customWidth="1"/>
    <col min="8" max="8" width="8.28125" style="3" customWidth="1"/>
    <col min="9" max="10" width="9.00390625" style="3" customWidth="1"/>
    <col min="11" max="11" width="8.28125" style="3" customWidth="1"/>
    <col min="12" max="12" width="8.00390625" style="6" customWidth="1"/>
    <col min="13" max="13" width="6.28125" style="3" customWidth="1"/>
    <col min="14" max="14" width="9.00390625" style="3" customWidth="1"/>
    <col min="15" max="15" width="6.7109375" style="3" customWidth="1"/>
    <col min="16" max="16384" width="9.00390625" style="3" customWidth="1"/>
  </cols>
  <sheetData>
    <row r="1" spans="1:15" s="1" customFormat="1" ht="33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2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11" t="s">
        <v>14</v>
      </c>
      <c r="O2" s="11" t="s">
        <v>15</v>
      </c>
    </row>
    <row r="3" spans="1:15" ht="24">
      <c r="A3" s="8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8" t="s">
        <v>20</v>
      </c>
      <c r="G3" s="8" t="s">
        <v>21</v>
      </c>
      <c r="H3" s="9">
        <v>80.36</v>
      </c>
      <c r="I3" s="9">
        <v>57.8</v>
      </c>
      <c r="J3" s="9"/>
      <c r="K3" s="12">
        <f aca="true" t="shared" si="0" ref="K3:K13">H3*0.5+I3*0.5</f>
        <v>69.08</v>
      </c>
      <c r="L3" s="12">
        <f aca="true" t="shared" si="1" ref="L3:L13">G3*(40/250)+K3*(60/100)</f>
        <v>74.328</v>
      </c>
      <c r="M3" s="13">
        <v>1</v>
      </c>
      <c r="N3" s="12" t="s">
        <v>22</v>
      </c>
      <c r="O3" s="12"/>
    </row>
    <row r="4" spans="1:15" ht="24">
      <c r="A4" s="8">
        <v>2</v>
      </c>
      <c r="B4" s="8" t="s">
        <v>16</v>
      </c>
      <c r="C4" s="8" t="s">
        <v>17</v>
      </c>
      <c r="D4" s="8" t="s">
        <v>18</v>
      </c>
      <c r="E4" s="8" t="s">
        <v>23</v>
      </c>
      <c r="F4" s="8" t="s">
        <v>20</v>
      </c>
      <c r="G4" s="8" t="s">
        <v>24</v>
      </c>
      <c r="H4" s="9">
        <v>75.92</v>
      </c>
      <c r="I4" s="9">
        <v>71</v>
      </c>
      <c r="J4" s="9"/>
      <c r="K4" s="12">
        <f t="shared" si="0"/>
        <v>73.46000000000001</v>
      </c>
      <c r="L4" s="12">
        <f t="shared" si="1"/>
        <v>72.236</v>
      </c>
      <c r="M4" s="13">
        <v>2</v>
      </c>
      <c r="N4" s="12" t="s">
        <v>22</v>
      </c>
      <c r="O4" s="12"/>
    </row>
    <row r="5" spans="1:15" ht="24">
      <c r="A5" s="8">
        <v>3</v>
      </c>
      <c r="B5" s="8" t="s">
        <v>16</v>
      </c>
      <c r="C5" s="8" t="s">
        <v>17</v>
      </c>
      <c r="D5" s="8" t="s">
        <v>18</v>
      </c>
      <c r="E5" s="8" t="s">
        <v>25</v>
      </c>
      <c r="F5" s="8" t="s">
        <v>20</v>
      </c>
      <c r="G5" s="8" t="s">
        <v>26</v>
      </c>
      <c r="H5" s="9">
        <v>65.58</v>
      </c>
      <c r="I5" s="9">
        <v>62.16</v>
      </c>
      <c r="J5" s="9"/>
      <c r="K5" s="12">
        <f t="shared" si="0"/>
        <v>63.87</v>
      </c>
      <c r="L5" s="12">
        <f t="shared" si="1"/>
        <v>71.602</v>
      </c>
      <c r="M5" s="13">
        <v>3</v>
      </c>
      <c r="N5" s="12" t="s">
        <v>22</v>
      </c>
      <c r="O5" s="12"/>
    </row>
    <row r="6" spans="1:15" ht="24">
      <c r="A6" s="8">
        <v>4</v>
      </c>
      <c r="B6" s="8" t="s">
        <v>16</v>
      </c>
      <c r="C6" s="8" t="s">
        <v>17</v>
      </c>
      <c r="D6" s="8" t="s">
        <v>18</v>
      </c>
      <c r="E6" s="8" t="s">
        <v>27</v>
      </c>
      <c r="F6" s="8" t="s">
        <v>20</v>
      </c>
      <c r="G6" s="8" t="s">
        <v>28</v>
      </c>
      <c r="H6" s="9">
        <v>76.25</v>
      </c>
      <c r="I6" s="9">
        <v>39.64</v>
      </c>
      <c r="J6" s="9"/>
      <c r="K6" s="12">
        <f t="shared" si="0"/>
        <v>57.945</v>
      </c>
      <c r="L6" s="12">
        <f t="shared" si="1"/>
        <v>68.207</v>
      </c>
      <c r="M6" s="13">
        <v>4</v>
      </c>
      <c r="N6" s="12" t="s">
        <v>22</v>
      </c>
      <c r="O6" s="12"/>
    </row>
    <row r="7" spans="1:15" ht="36">
      <c r="A7" s="8">
        <v>5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20</v>
      </c>
      <c r="G7" s="8" t="s">
        <v>33</v>
      </c>
      <c r="H7" s="10">
        <v>76.61</v>
      </c>
      <c r="I7" s="10">
        <v>68.42</v>
      </c>
      <c r="J7" s="10"/>
      <c r="K7" s="12">
        <f t="shared" si="0"/>
        <v>72.515</v>
      </c>
      <c r="L7" s="12">
        <f t="shared" si="1"/>
        <v>75.509</v>
      </c>
      <c r="M7" s="13">
        <v>1</v>
      </c>
      <c r="N7" s="12" t="s">
        <v>22</v>
      </c>
      <c r="O7" s="12"/>
    </row>
    <row r="8" spans="1:15" ht="36">
      <c r="A8" s="8">
        <v>6</v>
      </c>
      <c r="B8" s="8" t="s">
        <v>29</v>
      </c>
      <c r="C8" s="8" t="s">
        <v>30</v>
      </c>
      <c r="D8" s="8" t="s">
        <v>31</v>
      </c>
      <c r="E8" s="8" t="s">
        <v>34</v>
      </c>
      <c r="F8" s="8" t="s">
        <v>20</v>
      </c>
      <c r="G8" s="8" t="s">
        <v>35</v>
      </c>
      <c r="H8" s="10">
        <v>83.2</v>
      </c>
      <c r="I8" s="10">
        <v>58.9</v>
      </c>
      <c r="J8" s="10"/>
      <c r="K8" s="12">
        <f t="shared" si="0"/>
        <v>71.05</v>
      </c>
      <c r="L8" s="12">
        <f t="shared" si="1"/>
        <v>74.78999999999999</v>
      </c>
      <c r="M8" s="13">
        <v>2</v>
      </c>
      <c r="N8" s="12" t="s">
        <v>22</v>
      </c>
      <c r="O8" s="12"/>
    </row>
    <row r="9" spans="1:15" ht="36">
      <c r="A9" s="8">
        <v>7</v>
      </c>
      <c r="B9" s="8" t="s">
        <v>29</v>
      </c>
      <c r="C9" s="8" t="s">
        <v>30</v>
      </c>
      <c r="D9" s="8" t="s">
        <v>31</v>
      </c>
      <c r="E9" s="8" t="s">
        <v>36</v>
      </c>
      <c r="F9" s="8" t="s">
        <v>37</v>
      </c>
      <c r="G9" s="8" t="s">
        <v>38</v>
      </c>
      <c r="H9" s="10">
        <v>81.66</v>
      </c>
      <c r="I9" s="10">
        <v>67.34</v>
      </c>
      <c r="J9" s="10"/>
      <c r="K9" s="12">
        <f t="shared" si="0"/>
        <v>74.5</v>
      </c>
      <c r="L9" s="12">
        <f t="shared" si="1"/>
        <v>74.46</v>
      </c>
      <c r="M9" s="13">
        <v>3</v>
      </c>
      <c r="N9" s="12" t="s">
        <v>22</v>
      </c>
      <c r="O9" s="12"/>
    </row>
    <row r="10" spans="1:15" ht="24">
      <c r="A10" s="8">
        <v>8</v>
      </c>
      <c r="B10" s="8" t="s">
        <v>16</v>
      </c>
      <c r="C10" s="8" t="s">
        <v>39</v>
      </c>
      <c r="D10" s="8" t="s">
        <v>40</v>
      </c>
      <c r="E10" s="8" t="s">
        <v>41</v>
      </c>
      <c r="F10" s="8" t="s">
        <v>37</v>
      </c>
      <c r="G10" s="8" t="s">
        <v>38</v>
      </c>
      <c r="H10" s="10">
        <v>84.71</v>
      </c>
      <c r="I10" s="10">
        <v>78.18</v>
      </c>
      <c r="J10" s="10"/>
      <c r="K10" s="12">
        <f t="shared" si="0"/>
        <v>81.445</v>
      </c>
      <c r="L10" s="12">
        <f t="shared" si="1"/>
        <v>78.627</v>
      </c>
      <c r="M10" s="13">
        <v>1</v>
      </c>
      <c r="N10" s="12" t="s">
        <v>22</v>
      </c>
      <c r="O10" s="12"/>
    </row>
    <row r="11" spans="1:15" ht="24">
      <c r="A11" s="8">
        <v>9</v>
      </c>
      <c r="B11" s="8" t="s">
        <v>16</v>
      </c>
      <c r="C11" s="8" t="s">
        <v>39</v>
      </c>
      <c r="D11" s="8" t="s">
        <v>40</v>
      </c>
      <c r="E11" s="8" t="s">
        <v>42</v>
      </c>
      <c r="F11" s="8" t="s">
        <v>37</v>
      </c>
      <c r="G11" s="8" t="s">
        <v>43</v>
      </c>
      <c r="H11" s="10">
        <v>86.06</v>
      </c>
      <c r="I11" s="10">
        <v>61.74</v>
      </c>
      <c r="J11" s="10"/>
      <c r="K11" s="12">
        <f t="shared" si="0"/>
        <v>73.9</v>
      </c>
      <c r="L11" s="12">
        <f t="shared" si="1"/>
        <v>74.9</v>
      </c>
      <c r="M11" s="13">
        <v>2</v>
      </c>
      <c r="N11" s="12" t="s">
        <v>22</v>
      </c>
      <c r="O11" s="12"/>
    </row>
    <row r="12" spans="1:15" ht="24">
      <c r="A12" s="8">
        <v>10</v>
      </c>
      <c r="B12" s="8" t="s">
        <v>16</v>
      </c>
      <c r="C12" s="8" t="s">
        <v>39</v>
      </c>
      <c r="D12" s="8" t="s">
        <v>40</v>
      </c>
      <c r="E12" s="8" t="s">
        <v>44</v>
      </c>
      <c r="F12" s="8" t="s">
        <v>37</v>
      </c>
      <c r="G12" s="8" t="s">
        <v>45</v>
      </c>
      <c r="H12" s="10">
        <v>80.49</v>
      </c>
      <c r="I12" s="10">
        <v>67.74</v>
      </c>
      <c r="J12" s="10"/>
      <c r="K12" s="12">
        <f t="shared" si="0"/>
        <v>74.115</v>
      </c>
      <c r="L12" s="12">
        <f t="shared" si="1"/>
        <v>74.869</v>
      </c>
      <c r="M12" s="13">
        <v>3</v>
      </c>
      <c r="N12" s="12" t="s">
        <v>22</v>
      </c>
      <c r="O12" s="12"/>
    </row>
    <row r="13" spans="1:15" ht="24">
      <c r="A13" s="8">
        <v>11</v>
      </c>
      <c r="B13" s="8" t="s">
        <v>16</v>
      </c>
      <c r="C13" s="8" t="s">
        <v>39</v>
      </c>
      <c r="D13" s="8" t="s">
        <v>40</v>
      </c>
      <c r="E13" s="8" t="s">
        <v>46</v>
      </c>
      <c r="F13" s="8" t="s">
        <v>37</v>
      </c>
      <c r="G13" s="8" t="s">
        <v>47</v>
      </c>
      <c r="H13" s="10">
        <v>84.26</v>
      </c>
      <c r="I13" s="10">
        <v>52.9</v>
      </c>
      <c r="J13" s="10"/>
      <c r="K13" s="12">
        <f t="shared" si="0"/>
        <v>68.58</v>
      </c>
      <c r="L13" s="12">
        <f t="shared" si="1"/>
        <v>72.428</v>
      </c>
      <c r="M13" s="13">
        <v>4</v>
      </c>
      <c r="N13" s="12" t="s">
        <v>22</v>
      </c>
      <c r="O13" s="12"/>
    </row>
    <row r="14" spans="1:15" ht="24">
      <c r="A14" s="8">
        <v>12</v>
      </c>
      <c r="B14" s="8" t="s">
        <v>16</v>
      </c>
      <c r="C14" s="8" t="s">
        <v>48</v>
      </c>
      <c r="D14" s="8" t="s">
        <v>49</v>
      </c>
      <c r="E14" s="8" t="s">
        <v>50</v>
      </c>
      <c r="F14" s="8" t="s">
        <v>37</v>
      </c>
      <c r="G14" s="8" t="s">
        <v>51</v>
      </c>
      <c r="H14" s="10">
        <v>82.61</v>
      </c>
      <c r="I14" s="10"/>
      <c r="J14" s="10"/>
      <c r="K14" s="12">
        <f aca="true" t="shared" si="2" ref="K14:K46">H14</f>
        <v>82.61</v>
      </c>
      <c r="L14" s="12">
        <f aca="true" t="shared" si="3" ref="L14:L24">G14*(50/250)+K14*(50/100)</f>
        <v>83.605</v>
      </c>
      <c r="M14" s="14">
        <v>1</v>
      </c>
      <c r="N14" s="12" t="s">
        <v>22</v>
      </c>
      <c r="O14" s="12"/>
    </row>
    <row r="15" spans="1:15" ht="24">
      <c r="A15" s="8">
        <v>13</v>
      </c>
      <c r="B15" s="8" t="s">
        <v>16</v>
      </c>
      <c r="C15" s="8" t="s">
        <v>48</v>
      </c>
      <c r="D15" s="8" t="s">
        <v>49</v>
      </c>
      <c r="E15" s="8" t="s">
        <v>52</v>
      </c>
      <c r="F15" s="8" t="s">
        <v>37</v>
      </c>
      <c r="G15" s="8" t="s">
        <v>53</v>
      </c>
      <c r="H15" s="10">
        <v>83.38</v>
      </c>
      <c r="I15" s="10"/>
      <c r="J15" s="10"/>
      <c r="K15" s="12">
        <f t="shared" si="2"/>
        <v>83.38</v>
      </c>
      <c r="L15" s="12">
        <f t="shared" si="3"/>
        <v>83.19</v>
      </c>
      <c r="M15" s="14">
        <v>2</v>
      </c>
      <c r="N15" s="12" t="s">
        <v>22</v>
      </c>
      <c r="O15" s="12"/>
    </row>
    <row r="16" spans="1:15" ht="24">
      <c r="A16" s="8">
        <v>14</v>
      </c>
      <c r="B16" s="8" t="s">
        <v>16</v>
      </c>
      <c r="C16" s="8" t="s">
        <v>48</v>
      </c>
      <c r="D16" s="8" t="s">
        <v>49</v>
      </c>
      <c r="E16" s="8" t="s">
        <v>54</v>
      </c>
      <c r="F16" s="8" t="s">
        <v>20</v>
      </c>
      <c r="G16" s="8" t="s">
        <v>55</v>
      </c>
      <c r="H16" s="10">
        <v>80.72</v>
      </c>
      <c r="I16" s="10"/>
      <c r="J16" s="10"/>
      <c r="K16" s="12">
        <f t="shared" si="2"/>
        <v>80.72</v>
      </c>
      <c r="L16" s="12">
        <f t="shared" si="3"/>
        <v>81.76</v>
      </c>
      <c r="M16" s="14">
        <v>3</v>
      </c>
      <c r="N16" s="12" t="s">
        <v>22</v>
      </c>
      <c r="O16" s="12"/>
    </row>
    <row r="17" spans="1:15" ht="36">
      <c r="A17" s="8">
        <v>15</v>
      </c>
      <c r="B17" s="8" t="s">
        <v>29</v>
      </c>
      <c r="C17" s="8" t="s">
        <v>56</v>
      </c>
      <c r="D17" s="8" t="s">
        <v>57</v>
      </c>
      <c r="E17" s="8" t="s">
        <v>58</v>
      </c>
      <c r="F17" s="8" t="s">
        <v>37</v>
      </c>
      <c r="G17" s="8" t="s">
        <v>59</v>
      </c>
      <c r="H17" s="10">
        <v>81.07</v>
      </c>
      <c r="I17" s="10"/>
      <c r="J17" s="10"/>
      <c r="K17" s="12">
        <f t="shared" si="2"/>
        <v>81.07</v>
      </c>
      <c r="L17" s="12">
        <f t="shared" si="3"/>
        <v>72.935</v>
      </c>
      <c r="M17" s="13">
        <v>1</v>
      </c>
      <c r="N17" s="12" t="s">
        <v>22</v>
      </c>
      <c r="O17" s="12"/>
    </row>
    <row r="18" spans="1:15" ht="36">
      <c r="A18" s="8">
        <v>16</v>
      </c>
      <c r="B18" s="8" t="s">
        <v>29</v>
      </c>
      <c r="C18" s="8" t="s">
        <v>56</v>
      </c>
      <c r="D18" s="8" t="s">
        <v>57</v>
      </c>
      <c r="E18" s="8" t="s">
        <v>60</v>
      </c>
      <c r="F18" s="8" t="s">
        <v>37</v>
      </c>
      <c r="G18" s="8" t="s">
        <v>61</v>
      </c>
      <c r="H18" s="10">
        <v>76.9</v>
      </c>
      <c r="I18" s="10"/>
      <c r="J18" s="10"/>
      <c r="K18" s="12">
        <f t="shared" si="2"/>
        <v>76.9</v>
      </c>
      <c r="L18" s="12">
        <f t="shared" si="3"/>
        <v>72.45</v>
      </c>
      <c r="M18" s="13">
        <v>2</v>
      </c>
      <c r="N18" s="12" t="s">
        <v>22</v>
      </c>
      <c r="O18" s="12"/>
    </row>
    <row r="19" spans="1:15" ht="36">
      <c r="A19" s="8">
        <v>17</v>
      </c>
      <c r="B19" s="8" t="s">
        <v>29</v>
      </c>
      <c r="C19" s="8" t="s">
        <v>56</v>
      </c>
      <c r="D19" s="8" t="s">
        <v>57</v>
      </c>
      <c r="E19" s="8" t="s">
        <v>62</v>
      </c>
      <c r="F19" s="8" t="s">
        <v>37</v>
      </c>
      <c r="G19" s="8" t="s">
        <v>63</v>
      </c>
      <c r="H19" s="10">
        <v>82.31</v>
      </c>
      <c r="I19" s="10"/>
      <c r="J19" s="10"/>
      <c r="K19" s="12">
        <f t="shared" si="2"/>
        <v>82.31</v>
      </c>
      <c r="L19" s="12">
        <f t="shared" si="3"/>
        <v>72.155</v>
      </c>
      <c r="M19" s="13">
        <v>3</v>
      </c>
      <c r="N19" s="12" t="s">
        <v>22</v>
      </c>
      <c r="O19" s="12"/>
    </row>
    <row r="20" spans="1:15" ht="36">
      <c r="A20" s="8">
        <v>18</v>
      </c>
      <c r="B20" s="8" t="s">
        <v>29</v>
      </c>
      <c r="C20" s="8" t="s">
        <v>56</v>
      </c>
      <c r="D20" s="8" t="s">
        <v>57</v>
      </c>
      <c r="E20" s="8" t="s">
        <v>64</v>
      </c>
      <c r="F20" s="8" t="s">
        <v>20</v>
      </c>
      <c r="G20" s="8" t="s">
        <v>65</v>
      </c>
      <c r="H20" s="10">
        <v>76.81</v>
      </c>
      <c r="I20" s="10"/>
      <c r="J20" s="10"/>
      <c r="K20" s="12">
        <f t="shared" si="2"/>
        <v>76.81</v>
      </c>
      <c r="L20" s="12">
        <f t="shared" si="3"/>
        <v>70.005</v>
      </c>
      <c r="M20" s="13">
        <v>4</v>
      </c>
      <c r="N20" s="12" t="s">
        <v>22</v>
      </c>
      <c r="O20" s="12"/>
    </row>
    <row r="21" spans="1:15" ht="36">
      <c r="A21" s="8">
        <v>19</v>
      </c>
      <c r="B21" s="8" t="s">
        <v>29</v>
      </c>
      <c r="C21" s="8" t="s">
        <v>56</v>
      </c>
      <c r="D21" s="8" t="s">
        <v>57</v>
      </c>
      <c r="E21" s="8" t="s">
        <v>66</v>
      </c>
      <c r="F21" s="8" t="s">
        <v>37</v>
      </c>
      <c r="G21" s="8" t="s">
        <v>67</v>
      </c>
      <c r="H21" s="10">
        <v>82.16</v>
      </c>
      <c r="I21" s="10"/>
      <c r="J21" s="10"/>
      <c r="K21" s="12">
        <f t="shared" si="2"/>
        <v>82.16</v>
      </c>
      <c r="L21" s="12">
        <f t="shared" si="3"/>
        <v>69.78</v>
      </c>
      <c r="M21" s="13">
        <v>5</v>
      </c>
      <c r="N21" s="12" t="s">
        <v>22</v>
      </c>
      <c r="O21" s="12"/>
    </row>
    <row r="22" spans="1:15" ht="24">
      <c r="A22" s="8">
        <v>20</v>
      </c>
      <c r="B22" s="8" t="s">
        <v>16</v>
      </c>
      <c r="C22" s="8" t="s">
        <v>68</v>
      </c>
      <c r="D22" s="8" t="s">
        <v>69</v>
      </c>
      <c r="E22" s="8" t="s">
        <v>70</v>
      </c>
      <c r="F22" s="8" t="s">
        <v>37</v>
      </c>
      <c r="G22" s="8" t="s">
        <v>71</v>
      </c>
      <c r="H22" s="10">
        <v>88.08</v>
      </c>
      <c r="I22" s="10"/>
      <c r="J22" s="10"/>
      <c r="K22" s="12">
        <f t="shared" si="2"/>
        <v>88.08</v>
      </c>
      <c r="L22" s="12">
        <f t="shared" si="3"/>
        <v>83.53999999999999</v>
      </c>
      <c r="M22" s="13">
        <v>1</v>
      </c>
      <c r="N22" s="12" t="s">
        <v>22</v>
      </c>
      <c r="O22" s="12"/>
    </row>
    <row r="23" spans="1:15" ht="24">
      <c r="A23" s="8">
        <v>21</v>
      </c>
      <c r="B23" s="8" t="s">
        <v>16</v>
      </c>
      <c r="C23" s="8" t="s">
        <v>68</v>
      </c>
      <c r="D23" s="8" t="s">
        <v>69</v>
      </c>
      <c r="E23" s="8" t="s">
        <v>72</v>
      </c>
      <c r="F23" s="8" t="s">
        <v>37</v>
      </c>
      <c r="G23" s="8" t="s">
        <v>73</v>
      </c>
      <c r="H23" s="10">
        <v>87.44</v>
      </c>
      <c r="I23" s="10"/>
      <c r="J23" s="10"/>
      <c r="K23" s="12">
        <f t="shared" si="2"/>
        <v>87.44</v>
      </c>
      <c r="L23" s="12">
        <f t="shared" si="3"/>
        <v>83.42</v>
      </c>
      <c r="M23" s="13">
        <v>2</v>
      </c>
      <c r="N23" s="12" t="s">
        <v>22</v>
      </c>
      <c r="O23" s="12"/>
    </row>
    <row r="24" spans="1:15" ht="36">
      <c r="A24" s="8">
        <v>22</v>
      </c>
      <c r="B24" s="8" t="s">
        <v>29</v>
      </c>
      <c r="C24" s="8" t="s">
        <v>74</v>
      </c>
      <c r="D24" s="8" t="s">
        <v>75</v>
      </c>
      <c r="E24" s="8" t="s">
        <v>76</v>
      </c>
      <c r="F24" s="8" t="s">
        <v>37</v>
      </c>
      <c r="G24" s="8" t="s">
        <v>77</v>
      </c>
      <c r="H24" s="10">
        <v>81.48</v>
      </c>
      <c r="I24" s="10"/>
      <c r="J24" s="10"/>
      <c r="K24" s="12">
        <f t="shared" si="2"/>
        <v>81.48</v>
      </c>
      <c r="L24" s="12">
        <f t="shared" si="3"/>
        <v>70.64</v>
      </c>
      <c r="M24" s="14">
        <v>1</v>
      </c>
      <c r="N24" s="12" t="s">
        <v>22</v>
      </c>
      <c r="O24" s="12"/>
    </row>
    <row r="25" spans="1:15" ht="36">
      <c r="A25" s="8">
        <v>23</v>
      </c>
      <c r="B25" s="8" t="s">
        <v>29</v>
      </c>
      <c r="C25" s="8" t="s">
        <v>78</v>
      </c>
      <c r="D25" s="8" t="s">
        <v>79</v>
      </c>
      <c r="E25" s="8" t="s">
        <v>80</v>
      </c>
      <c r="F25" s="8" t="s">
        <v>37</v>
      </c>
      <c r="G25" s="8" t="s">
        <v>81</v>
      </c>
      <c r="H25" s="10">
        <v>85.69</v>
      </c>
      <c r="I25" s="10"/>
      <c r="J25" s="10"/>
      <c r="K25" s="12">
        <f t="shared" si="2"/>
        <v>85.69</v>
      </c>
      <c r="L25" s="12">
        <f aca="true" t="shared" si="4" ref="L25:L37">G25*(50/250)+K25*(50/100)</f>
        <v>81.14500000000001</v>
      </c>
      <c r="M25" s="13">
        <v>1</v>
      </c>
      <c r="N25" s="12" t="s">
        <v>22</v>
      </c>
      <c r="O25" s="12"/>
    </row>
    <row r="26" spans="1:15" ht="36">
      <c r="A26" s="8">
        <v>24</v>
      </c>
      <c r="B26" s="8" t="s">
        <v>29</v>
      </c>
      <c r="C26" s="8" t="s">
        <v>78</v>
      </c>
      <c r="D26" s="8" t="s">
        <v>79</v>
      </c>
      <c r="E26" s="8" t="s">
        <v>82</v>
      </c>
      <c r="F26" s="8" t="s">
        <v>37</v>
      </c>
      <c r="G26" s="8" t="s">
        <v>83</v>
      </c>
      <c r="H26" s="10">
        <v>84.13</v>
      </c>
      <c r="I26" s="10"/>
      <c r="J26" s="10"/>
      <c r="K26" s="12">
        <f t="shared" si="2"/>
        <v>84.13</v>
      </c>
      <c r="L26" s="12">
        <f t="shared" si="4"/>
        <v>77.565</v>
      </c>
      <c r="M26" s="13">
        <v>2</v>
      </c>
      <c r="N26" s="12" t="s">
        <v>22</v>
      </c>
      <c r="O26" s="12"/>
    </row>
    <row r="27" spans="1:15" s="4" customFormat="1" ht="36">
      <c r="A27" s="8">
        <v>25</v>
      </c>
      <c r="B27" s="8" t="s">
        <v>29</v>
      </c>
      <c r="C27" s="8" t="s">
        <v>78</v>
      </c>
      <c r="D27" s="8" t="s">
        <v>79</v>
      </c>
      <c r="E27" s="8" t="s">
        <v>84</v>
      </c>
      <c r="F27" s="8" t="s">
        <v>37</v>
      </c>
      <c r="G27" s="8" t="s">
        <v>85</v>
      </c>
      <c r="H27" s="10">
        <v>84.96</v>
      </c>
      <c r="I27" s="10"/>
      <c r="J27" s="10"/>
      <c r="K27" s="12">
        <f t="shared" si="2"/>
        <v>84.96</v>
      </c>
      <c r="L27" s="12">
        <f t="shared" si="4"/>
        <v>77.38</v>
      </c>
      <c r="M27" s="13">
        <v>3</v>
      </c>
      <c r="N27" s="12" t="s">
        <v>22</v>
      </c>
      <c r="O27" s="15"/>
    </row>
    <row r="28" spans="1:15" s="4" customFormat="1" ht="36">
      <c r="A28" s="8">
        <v>26</v>
      </c>
      <c r="B28" s="8" t="s">
        <v>29</v>
      </c>
      <c r="C28" s="8" t="s">
        <v>78</v>
      </c>
      <c r="D28" s="8" t="s">
        <v>79</v>
      </c>
      <c r="E28" s="8" t="s">
        <v>86</v>
      </c>
      <c r="F28" s="8" t="s">
        <v>37</v>
      </c>
      <c r="G28" s="8" t="s">
        <v>87</v>
      </c>
      <c r="H28" s="10">
        <v>82.55</v>
      </c>
      <c r="I28" s="10"/>
      <c r="J28" s="10"/>
      <c r="K28" s="12">
        <f t="shared" si="2"/>
        <v>82.55</v>
      </c>
      <c r="L28" s="12">
        <f t="shared" si="4"/>
        <v>75.775</v>
      </c>
      <c r="M28" s="13">
        <v>4</v>
      </c>
      <c r="N28" s="15" t="s">
        <v>22</v>
      </c>
      <c r="O28" s="15"/>
    </row>
    <row r="29" spans="1:15" ht="36">
      <c r="A29" s="8">
        <v>27</v>
      </c>
      <c r="B29" s="8" t="s">
        <v>29</v>
      </c>
      <c r="C29" s="8" t="s">
        <v>78</v>
      </c>
      <c r="D29" s="8" t="s">
        <v>79</v>
      </c>
      <c r="E29" s="8" t="s">
        <v>88</v>
      </c>
      <c r="F29" s="8" t="s">
        <v>37</v>
      </c>
      <c r="G29" s="8" t="s">
        <v>89</v>
      </c>
      <c r="H29" s="10">
        <v>81.54</v>
      </c>
      <c r="I29" s="10"/>
      <c r="J29" s="10"/>
      <c r="K29" s="12">
        <f t="shared" si="2"/>
        <v>81.54</v>
      </c>
      <c r="L29" s="12">
        <f t="shared" si="4"/>
        <v>74.47</v>
      </c>
      <c r="M29" s="13">
        <v>5</v>
      </c>
      <c r="N29" s="12" t="s">
        <v>22</v>
      </c>
      <c r="O29" s="12"/>
    </row>
    <row r="30" spans="1:15" ht="36">
      <c r="A30" s="8">
        <v>28</v>
      </c>
      <c r="B30" s="8" t="s">
        <v>29</v>
      </c>
      <c r="C30" s="8" t="s">
        <v>78</v>
      </c>
      <c r="D30" s="8" t="s">
        <v>79</v>
      </c>
      <c r="E30" s="8" t="s">
        <v>90</v>
      </c>
      <c r="F30" s="8" t="s">
        <v>37</v>
      </c>
      <c r="G30" s="8" t="s">
        <v>85</v>
      </c>
      <c r="H30" s="10">
        <v>77.81</v>
      </c>
      <c r="I30" s="10"/>
      <c r="J30" s="10"/>
      <c r="K30" s="12">
        <f t="shared" si="2"/>
        <v>77.81</v>
      </c>
      <c r="L30" s="12">
        <f t="shared" si="4"/>
        <v>73.805</v>
      </c>
      <c r="M30" s="13">
        <v>6</v>
      </c>
      <c r="N30" s="12" t="s">
        <v>22</v>
      </c>
      <c r="O30" s="12"/>
    </row>
    <row r="31" spans="1:15" ht="24">
      <c r="A31" s="8">
        <v>29</v>
      </c>
      <c r="B31" s="8" t="s">
        <v>16</v>
      </c>
      <c r="C31" s="8" t="s">
        <v>91</v>
      </c>
      <c r="D31" s="8" t="s">
        <v>92</v>
      </c>
      <c r="E31" s="8" t="s">
        <v>93</v>
      </c>
      <c r="F31" s="8" t="s">
        <v>37</v>
      </c>
      <c r="G31" s="8" t="s">
        <v>94</v>
      </c>
      <c r="H31" s="10">
        <v>84.23</v>
      </c>
      <c r="I31" s="10"/>
      <c r="J31" s="10"/>
      <c r="K31" s="12">
        <f t="shared" si="2"/>
        <v>84.23</v>
      </c>
      <c r="L31" s="12">
        <f t="shared" si="4"/>
        <v>87.51500000000001</v>
      </c>
      <c r="M31" s="16">
        <f>RANK(L31,L$31:L$34)</f>
        <v>1</v>
      </c>
      <c r="N31" s="12" t="s">
        <v>22</v>
      </c>
      <c r="O31" s="12"/>
    </row>
    <row r="32" spans="1:15" ht="24">
      <c r="A32" s="8">
        <v>30</v>
      </c>
      <c r="B32" s="8" t="s">
        <v>16</v>
      </c>
      <c r="C32" s="8" t="s">
        <v>91</v>
      </c>
      <c r="D32" s="8" t="s">
        <v>92</v>
      </c>
      <c r="E32" s="8" t="s">
        <v>95</v>
      </c>
      <c r="F32" s="8" t="s">
        <v>37</v>
      </c>
      <c r="G32" s="8" t="s">
        <v>96</v>
      </c>
      <c r="H32" s="10">
        <v>86.81</v>
      </c>
      <c r="I32" s="10"/>
      <c r="J32" s="10"/>
      <c r="K32" s="12">
        <f t="shared" si="2"/>
        <v>86.81</v>
      </c>
      <c r="L32" s="12">
        <f t="shared" si="4"/>
        <v>86.605</v>
      </c>
      <c r="M32" s="16">
        <f>RANK(L32,L$31:L$34)</f>
        <v>2</v>
      </c>
      <c r="N32" s="12" t="s">
        <v>22</v>
      </c>
      <c r="O32" s="12"/>
    </row>
    <row r="33" spans="1:15" s="4" customFormat="1" ht="24">
      <c r="A33" s="8">
        <v>31</v>
      </c>
      <c r="B33" s="8" t="s">
        <v>16</v>
      </c>
      <c r="C33" s="8" t="s">
        <v>91</v>
      </c>
      <c r="D33" s="8" t="s">
        <v>92</v>
      </c>
      <c r="E33" s="8" t="s">
        <v>97</v>
      </c>
      <c r="F33" s="8" t="s">
        <v>37</v>
      </c>
      <c r="G33" s="8" t="s">
        <v>98</v>
      </c>
      <c r="H33" s="10">
        <v>86.77</v>
      </c>
      <c r="I33" s="10"/>
      <c r="J33" s="10"/>
      <c r="K33" s="12">
        <f t="shared" si="2"/>
        <v>86.77</v>
      </c>
      <c r="L33" s="12">
        <f t="shared" si="4"/>
        <v>85.08500000000001</v>
      </c>
      <c r="M33" s="16">
        <f>RANK(L33,L$31:L$34)</f>
        <v>3</v>
      </c>
      <c r="N33" s="15" t="s">
        <v>22</v>
      </c>
      <c r="O33" s="15"/>
    </row>
    <row r="34" spans="1:15" s="4" customFormat="1" ht="24">
      <c r="A34" s="8">
        <v>32</v>
      </c>
      <c r="B34" s="8" t="s">
        <v>16</v>
      </c>
      <c r="C34" s="8" t="s">
        <v>91</v>
      </c>
      <c r="D34" s="8" t="s">
        <v>92</v>
      </c>
      <c r="E34" s="8" t="s">
        <v>99</v>
      </c>
      <c r="F34" s="8" t="s">
        <v>37</v>
      </c>
      <c r="G34" s="8" t="s">
        <v>100</v>
      </c>
      <c r="H34" s="10">
        <v>81.93</v>
      </c>
      <c r="I34" s="10"/>
      <c r="J34" s="10"/>
      <c r="K34" s="12">
        <f t="shared" si="2"/>
        <v>81.93</v>
      </c>
      <c r="L34" s="12">
        <f t="shared" si="4"/>
        <v>84.36500000000001</v>
      </c>
      <c r="M34" s="16">
        <f>RANK(L34,L$31:L$34)</f>
        <v>4</v>
      </c>
      <c r="N34" s="15" t="s">
        <v>22</v>
      </c>
      <c r="O34" s="15"/>
    </row>
    <row r="35" spans="1:15" s="4" customFormat="1" ht="36">
      <c r="A35" s="8">
        <v>33</v>
      </c>
      <c r="B35" s="8" t="s">
        <v>29</v>
      </c>
      <c r="C35" s="8" t="s">
        <v>101</v>
      </c>
      <c r="D35" s="8" t="s">
        <v>102</v>
      </c>
      <c r="E35" s="8" t="s">
        <v>103</v>
      </c>
      <c r="F35" s="8" t="s">
        <v>37</v>
      </c>
      <c r="G35" s="8" t="s">
        <v>104</v>
      </c>
      <c r="H35" s="10">
        <v>84.98</v>
      </c>
      <c r="I35" s="10"/>
      <c r="J35" s="10"/>
      <c r="K35" s="12">
        <f t="shared" si="2"/>
        <v>84.98</v>
      </c>
      <c r="L35" s="12">
        <f t="shared" si="4"/>
        <v>83.39000000000001</v>
      </c>
      <c r="M35" s="13">
        <v>1</v>
      </c>
      <c r="N35" s="12" t="s">
        <v>22</v>
      </c>
      <c r="O35" s="15"/>
    </row>
    <row r="36" spans="1:15" ht="36">
      <c r="A36" s="8">
        <v>34</v>
      </c>
      <c r="B36" s="8" t="s">
        <v>29</v>
      </c>
      <c r="C36" s="8" t="s">
        <v>101</v>
      </c>
      <c r="D36" s="8" t="s">
        <v>102</v>
      </c>
      <c r="E36" s="8" t="s">
        <v>105</v>
      </c>
      <c r="F36" s="8" t="s">
        <v>37</v>
      </c>
      <c r="G36" s="8" t="s">
        <v>106</v>
      </c>
      <c r="H36" s="10">
        <v>83.75</v>
      </c>
      <c r="I36" s="10"/>
      <c r="J36" s="10"/>
      <c r="K36" s="12">
        <f t="shared" si="2"/>
        <v>83.75</v>
      </c>
      <c r="L36" s="12">
        <f t="shared" si="4"/>
        <v>76.875</v>
      </c>
      <c r="M36" s="13">
        <v>2</v>
      </c>
      <c r="N36" s="12" t="s">
        <v>22</v>
      </c>
      <c r="O36" s="12"/>
    </row>
    <row r="37" spans="1:15" ht="36">
      <c r="A37" s="8">
        <v>35</v>
      </c>
      <c r="B37" s="8" t="s">
        <v>29</v>
      </c>
      <c r="C37" s="8" t="s">
        <v>101</v>
      </c>
      <c r="D37" s="8" t="s">
        <v>102</v>
      </c>
      <c r="E37" s="8" t="s">
        <v>107</v>
      </c>
      <c r="F37" s="8" t="s">
        <v>37</v>
      </c>
      <c r="G37" s="8" t="s">
        <v>108</v>
      </c>
      <c r="H37" s="10">
        <v>82.95</v>
      </c>
      <c r="I37" s="10"/>
      <c r="J37" s="10"/>
      <c r="K37" s="12">
        <f t="shared" si="2"/>
        <v>82.95</v>
      </c>
      <c r="L37" s="12">
        <f t="shared" si="4"/>
        <v>76.775</v>
      </c>
      <c r="M37" s="13">
        <v>3</v>
      </c>
      <c r="N37" s="12" t="s">
        <v>22</v>
      </c>
      <c r="O37" s="12"/>
    </row>
    <row r="38" spans="1:15" ht="24">
      <c r="A38" s="8">
        <v>36</v>
      </c>
      <c r="B38" s="8" t="s">
        <v>16</v>
      </c>
      <c r="C38" s="8" t="s">
        <v>109</v>
      </c>
      <c r="D38" s="8" t="s">
        <v>110</v>
      </c>
      <c r="E38" s="8" t="s">
        <v>111</v>
      </c>
      <c r="F38" s="8" t="s">
        <v>37</v>
      </c>
      <c r="G38" s="8" t="s">
        <v>53</v>
      </c>
      <c r="H38" s="10">
        <v>84.78</v>
      </c>
      <c r="I38" s="10"/>
      <c r="J38" s="10"/>
      <c r="K38" s="12">
        <f t="shared" si="2"/>
        <v>84.78</v>
      </c>
      <c r="L38" s="12">
        <f aca="true" t="shared" si="5" ref="L38:L46">G38*(50/250)+K38*(50/100)</f>
        <v>83.89</v>
      </c>
      <c r="M38" s="13">
        <v>1</v>
      </c>
      <c r="N38" s="12" t="s">
        <v>22</v>
      </c>
      <c r="O38" s="12"/>
    </row>
    <row r="39" spans="1:15" ht="24">
      <c r="A39" s="8">
        <v>37</v>
      </c>
      <c r="B39" s="8" t="s">
        <v>16</v>
      </c>
      <c r="C39" s="8" t="s">
        <v>109</v>
      </c>
      <c r="D39" s="8" t="s">
        <v>110</v>
      </c>
      <c r="E39" s="8" t="s">
        <v>112</v>
      </c>
      <c r="F39" s="8" t="s">
        <v>37</v>
      </c>
      <c r="G39" s="8" t="s">
        <v>113</v>
      </c>
      <c r="H39" s="10">
        <v>83.03</v>
      </c>
      <c r="I39" s="10"/>
      <c r="J39" s="10"/>
      <c r="K39" s="12">
        <f t="shared" si="2"/>
        <v>83.03</v>
      </c>
      <c r="L39" s="12">
        <f t="shared" si="5"/>
        <v>83.515</v>
      </c>
      <c r="M39" s="13">
        <v>2</v>
      </c>
      <c r="N39" s="12" t="s">
        <v>22</v>
      </c>
      <c r="O39" s="12"/>
    </row>
    <row r="40" spans="1:15" ht="24">
      <c r="A40" s="8">
        <v>38</v>
      </c>
      <c r="B40" s="8" t="s">
        <v>16</v>
      </c>
      <c r="C40" s="8" t="s">
        <v>109</v>
      </c>
      <c r="D40" s="8" t="s">
        <v>110</v>
      </c>
      <c r="E40" s="8" t="s">
        <v>114</v>
      </c>
      <c r="F40" s="8" t="s">
        <v>37</v>
      </c>
      <c r="G40" s="8" t="s">
        <v>115</v>
      </c>
      <c r="H40" s="10">
        <v>84.49</v>
      </c>
      <c r="I40" s="10"/>
      <c r="J40" s="10"/>
      <c r="K40" s="12">
        <f t="shared" si="2"/>
        <v>84.49</v>
      </c>
      <c r="L40" s="12">
        <f t="shared" si="5"/>
        <v>82.345</v>
      </c>
      <c r="M40" s="13">
        <v>3</v>
      </c>
      <c r="N40" s="12" t="s">
        <v>22</v>
      </c>
      <c r="O40" s="12"/>
    </row>
    <row r="41" spans="1:15" ht="24">
      <c r="A41" s="8">
        <v>39</v>
      </c>
      <c r="B41" s="8" t="s">
        <v>16</v>
      </c>
      <c r="C41" s="8" t="s">
        <v>109</v>
      </c>
      <c r="D41" s="8" t="s">
        <v>110</v>
      </c>
      <c r="E41" s="8" t="s">
        <v>116</v>
      </c>
      <c r="F41" s="8" t="s">
        <v>37</v>
      </c>
      <c r="G41" s="8" t="s">
        <v>28</v>
      </c>
      <c r="H41" s="10">
        <v>81.02</v>
      </c>
      <c r="I41" s="10"/>
      <c r="J41" s="10"/>
      <c r="K41" s="12">
        <f t="shared" si="2"/>
        <v>81.02</v>
      </c>
      <c r="L41" s="12">
        <f t="shared" si="5"/>
        <v>82.31</v>
      </c>
      <c r="M41" s="13">
        <v>4</v>
      </c>
      <c r="N41" s="12" t="s">
        <v>22</v>
      </c>
      <c r="O41" s="12"/>
    </row>
    <row r="42" spans="1:15" ht="24">
      <c r="A42" s="8">
        <v>40</v>
      </c>
      <c r="B42" s="8" t="s">
        <v>16</v>
      </c>
      <c r="C42" s="8" t="s">
        <v>109</v>
      </c>
      <c r="D42" s="8" t="s">
        <v>110</v>
      </c>
      <c r="E42" s="8" t="s">
        <v>117</v>
      </c>
      <c r="F42" s="8" t="s">
        <v>37</v>
      </c>
      <c r="G42" s="8" t="s">
        <v>21</v>
      </c>
      <c r="H42" s="10">
        <v>80.89</v>
      </c>
      <c r="I42" s="10"/>
      <c r="J42" s="10"/>
      <c r="K42" s="12">
        <f t="shared" si="2"/>
        <v>80.89</v>
      </c>
      <c r="L42" s="12">
        <f t="shared" si="5"/>
        <v>81.545</v>
      </c>
      <c r="M42" s="13">
        <v>5</v>
      </c>
      <c r="N42" s="12" t="s">
        <v>22</v>
      </c>
      <c r="O42" s="12"/>
    </row>
    <row r="43" spans="1:15" ht="24">
      <c r="A43" s="8">
        <v>41</v>
      </c>
      <c r="B43" s="8" t="s">
        <v>16</v>
      </c>
      <c r="C43" s="8" t="s">
        <v>109</v>
      </c>
      <c r="D43" s="8" t="s">
        <v>110</v>
      </c>
      <c r="E43" s="8" t="s">
        <v>118</v>
      </c>
      <c r="F43" s="8" t="s">
        <v>37</v>
      </c>
      <c r="G43" s="8" t="s">
        <v>35</v>
      </c>
      <c r="H43" s="10">
        <v>79.97</v>
      </c>
      <c r="I43" s="10"/>
      <c r="J43" s="10"/>
      <c r="K43" s="12">
        <f t="shared" si="2"/>
        <v>79.97</v>
      </c>
      <c r="L43" s="12">
        <f t="shared" si="5"/>
        <v>80.185</v>
      </c>
      <c r="M43" s="13">
        <v>6</v>
      </c>
      <c r="N43" s="15" t="s">
        <v>22</v>
      </c>
      <c r="O43" s="12"/>
    </row>
    <row r="44" spans="1:15" ht="24">
      <c r="A44" s="8">
        <v>42</v>
      </c>
      <c r="B44" s="8" t="s">
        <v>16</v>
      </c>
      <c r="C44" s="8" t="s">
        <v>109</v>
      </c>
      <c r="D44" s="8" t="s">
        <v>110</v>
      </c>
      <c r="E44" s="8" t="s">
        <v>119</v>
      </c>
      <c r="F44" s="8" t="s">
        <v>37</v>
      </c>
      <c r="G44" s="8" t="s">
        <v>120</v>
      </c>
      <c r="H44" s="10">
        <v>82.6</v>
      </c>
      <c r="I44" s="10"/>
      <c r="J44" s="10"/>
      <c r="K44" s="12">
        <f t="shared" si="2"/>
        <v>82.6</v>
      </c>
      <c r="L44" s="12">
        <f t="shared" si="5"/>
        <v>79.9</v>
      </c>
      <c r="M44" s="13">
        <v>7</v>
      </c>
      <c r="N44" s="12" t="s">
        <v>22</v>
      </c>
      <c r="O44" s="12"/>
    </row>
    <row r="45" spans="1:15" ht="36">
      <c r="A45" s="8">
        <v>43</v>
      </c>
      <c r="B45" s="8" t="s">
        <v>29</v>
      </c>
      <c r="C45" s="8" t="s">
        <v>121</v>
      </c>
      <c r="D45" s="8" t="s">
        <v>122</v>
      </c>
      <c r="E45" s="8" t="s">
        <v>123</v>
      </c>
      <c r="F45" s="8" t="s">
        <v>37</v>
      </c>
      <c r="G45" s="8" t="s">
        <v>124</v>
      </c>
      <c r="H45" s="10">
        <v>81.49</v>
      </c>
      <c r="I45" s="10"/>
      <c r="J45" s="10"/>
      <c r="K45" s="12">
        <f t="shared" si="2"/>
        <v>81.49</v>
      </c>
      <c r="L45" s="12">
        <f t="shared" si="5"/>
        <v>75.345</v>
      </c>
      <c r="M45" s="17">
        <v>1</v>
      </c>
      <c r="N45" s="12" t="s">
        <v>22</v>
      </c>
      <c r="O45" s="12"/>
    </row>
    <row r="46" spans="1:15" ht="36">
      <c r="A46" s="8">
        <v>44</v>
      </c>
      <c r="B46" s="8" t="s">
        <v>29</v>
      </c>
      <c r="C46" s="8" t="s">
        <v>121</v>
      </c>
      <c r="D46" s="8" t="s">
        <v>122</v>
      </c>
      <c r="E46" s="8" t="s">
        <v>125</v>
      </c>
      <c r="F46" s="8" t="s">
        <v>37</v>
      </c>
      <c r="G46" s="8" t="s">
        <v>126</v>
      </c>
      <c r="H46" s="10">
        <v>79.48</v>
      </c>
      <c r="I46" s="10"/>
      <c r="J46" s="10"/>
      <c r="K46" s="12">
        <f t="shared" si="2"/>
        <v>79.48</v>
      </c>
      <c r="L46" s="12">
        <f t="shared" si="5"/>
        <v>70.54</v>
      </c>
      <c r="M46" s="18">
        <v>2</v>
      </c>
      <c r="N46" s="12" t="s">
        <v>22</v>
      </c>
      <c r="O46" s="12"/>
    </row>
    <row r="47" spans="1:15" ht="24">
      <c r="A47" s="8">
        <v>45</v>
      </c>
      <c r="B47" s="8" t="s">
        <v>16</v>
      </c>
      <c r="C47" s="8" t="s">
        <v>127</v>
      </c>
      <c r="D47" s="8" t="s">
        <v>128</v>
      </c>
      <c r="E47" s="8" t="s">
        <v>129</v>
      </c>
      <c r="F47" s="8" t="s">
        <v>37</v>
      </c>
      <c r="G47" s="8" t="s">
        <v>130</v>
      </c>
      <c r="H47" s="10">
        <v>85.61</v>
      </c>
      <c r="I47" s="10"/>
      <c r="J47" s="10"/>
      <c r="K47" s="12">
        <f aca="true" t="shared" si="6" ref="K47:K55">H47</f>
        <v>85.61</v>
      </c>
      <c r="L47" s="12">
        <f aca="true" t="shared" si="7" ref="L47:L55">G47*(50/250)+K47*(50/100)</f>
        <v>85.70500000000001</v>
      </c>
      <c r="M47" s="14">
        <f aca="true" t="shared" si="8" ref="M47:M52">RANK(L47,L$47:L$52)</f>
        <v>1</v>
      </c>
      <c r="N47" s="12" t="s">
        <v>22</v>
      </c>
      <c r="O47" s="12"/>
    </row>
    <row r="48" spans="1:15" ht="24">
      <c r="A48" s="8">
        <v>46</v>
      </c>
      <c r="B48" s="8" t="s">
        <v>16</v>
      </c>
      <c r="C48" s="8" t="s">
        <v>127</v>
      </c>
      <c r="D48" s="8" t="s">
        <v>128</v>
      </c>
      <c r="E48" s="8" t="s">
        <v>131</v>
      </c>
      <c r="F48" s="8" t="s">
        <v>37</v>
      </c>
      <c r="G48" s="8" t="s">
        <v>132</v>
      </c>
      <c r="H48" s="10">
        <v>85.67</v>
      </c>
      <c r="I48" s="10"/>
      <c r="J48" s="10"/>
      <c r="K48" s="12">
        <f t="shared" si="6"/>
        <v>85.67</v>
      </c>
      <c r="L48" s="12">
        <f t="shared" si="7"/>
        <v>84.135</v>
      </c>
      <c r="M48" s="14">
        <f t="shared" si="8"/>
        <v>2</v>
      </c>
      <c r="N48" s="12" t="s">
        <v>22</v>
      </c>
      <c r="O48" s="12"/>
    </row>
    <row r="49" spans="1:15" ht="24">
      <c r="A49" s="8">
        <v>47</v>
      </c>
      <c r="B49" s="8" t="s">
        <v>16</v>
      </c>
      <c r="C49" s="8" t="s">
        <v>127</v>
      </c>
      <c r="D49" s="8" t="s">
        <v>128</v>
      </c>
      <c r="E49" s="8" t="s">
        <v>133</v>
      </c>
      <c r="F49" s="8" t="s">
        <v>37</v>
      </c>
      <c r="G49" s="8" t="s">
        <v>26</v>
      </c>
      <c r="H49" s="10">
        <v>84.58</v>
      </c>
      <c r="I49" s="10"/>
      <c r="J49" s="10"/>
      <c r="K49" s="12">
        <f t="shared" si="6"/>
        <v>84.58</v>
      </c>
      <c r="L49" s="12">
        <f t="shared" si="7"/>
        <v>83.89</v>
      </c>
      <c r="M49" s="14">
        <f t="shared" si="8"/>
        <v>3</v>
      </c>
      <c r="N49" s="12" t="s">
        <v>22</v>
      </c>
      <c r="O49" s="12"/>
    </row>
    <row r="50" spans="1:15" s="4" customFormat="1" ht="24">
      <c r="A50" s="8">
        <v>48</v>
      </c>
      <c r="B50" s="8" t="s">
        <v>16</v>
      </c>
      <c r="C50" s="8" t="s">
        <v>127</v>
      </c>
      <c r="D50" s="8" t="s">
        <v>128</v>
      </c>
      <c r="E50" s="8" t="s">
        <v>134</v>
      </c>
      <c r="F50" s="8" t="s">
        <v>37</v>
      </c>
      <c r="G50" s="8" t="s">
        <v>135</v>
      </c>
      <c r="H50" s="10">
        <v>81.62</v>
      </c>
      <c r="I50" s="10"/>
      <c r="J50" s="10"/>
      <c r="K50" s="12">
        <f t="shared" si="6"/>
        <v>81.62</v>
      </c>
      <c r="L50" s="12">
        <f t="shared" si="7"/>
        <v>83.81</v>
      </c>
      <c r="M50" s="14">
        <f t="shared" si="8"/>
        <v>4</v>
      </c>
      <c r="N50" s="15" t="s">
        <v>22</v>
      </c>
      <c r="O50" s="15"/>
    </row>
    <row r="51" spans="1:15" ht="24">
      <c r="A51" s="8">
        <v>49</v>
      </c>
      <c r="B51" s="8" t="s">
        <v>16</v>
      </c>
      <c r="C51" s="8" t="s">
        <v>127</v>
      </c>
      <c r="D51" s="8" t="s">
        <v>128</v>
      </c>
      <c r="E51" s="8" t="s">
        <v>136</v>
      </c>
      <c r="F51" s="8" t="s">
        <v>20</v>
      </c>
      <c r="G51" s="8" t="s">
        <v>21</v>
      </c>
      <c r="H51" s="10">
        <v>83.28</v>
      </c>
      <c r="I51" s="10"/>
      <c r="J51" s="10"/>
      <c r="K51" s="12">
        <f t="shared" si="6"/>
        <v>83.28</v>
      </c>
      <c r="L51" s="12">
        <f t="shared" si="7"/>
        <v>82.74000000000001</v>
      </c>
      <c r="M51" s="14">
        <f t="shared" si="8"/>
        <v>5</v>
      </c>
      <c r="N51" s="12" t="s">
        <v>22</v>
      </c>
      <c r="O51" s="12"/>
    </row>
    <row r="52" spans="1:15" ht="24">
      <c r="A52" s="8">
        <v>50</v>
      </c>
      <c r="B52" s="8" t="s">
        <v>16</v>
      </c>
      <c r="C52" s="8" t="s">
        <v>127</v>
      </c>
      <c r="D52" s="8" t="s">
        <v>128</v>
      </c>
      <c r="E52" s="8" t="s">
        <v>137</v>
      </c>
      <c r="F52" s="8" t="s">
        <v>37</v>
      </c>
      <c r="G52" s="8" t="s">
        <v>138</v>
      </c>
      <c r="H52" s="10">
        <v>85.68</v>
      </c>
      <c r="I52" s="10"/>
      <c r="J52" s="10"/>
      <c r="K52" s="12">
        <f t="shared" si="6"/>
        <v>85.68</v>
      </c>
      <c r="L52" s="12">
        <f t="shared" si="7"/>
        <v>81.24000000000001</v>
      </c>
      <c r="M52" s="14">
        <f t="shared" si="8"/>
        <v>6</v>
      </c>
      <c r="N52" s="12" t="s">
        <v>22</v>
      </c>
      <c r="O52" s="12"/>
    </row>
    <row r="53" spans="1:15" ht="24">
      <c r="A53" s="8">
        <v>51</v>
      </c>
      <c r="B53" s="8" t="s">
        <v>16</v>
      </c>
      <c r="C53" s="8" t="s">
        <v>139</v>
      </c>
      <c r="D53" s="8" t="s">
        <v>140</v>
      </c>
      <c r="E53" s="8" t="s">
        <v>141</v>
      </c>
      <c r="F53" s="8" t="s">
        <v>20</v>
      </c>
      <c r="G53" s="8" t="s">
        <v>142</v>
      </c>
      <c r="H53" s="10">
        <v>82.54</v>
      </c>
      <c r="I53" s="10"/>
      <c r="J53" s="10"/>
      <c r="K53" s="12">
        <f t="shared" si="6"/>
        <v>82.54</v>
      </c>
      <c r="L53" s="12">
        <f t="shared" si="7"/>
        <v>82.47</v>
      </c>
      <c r="M53" s="13">
        <v>1</v>
      </c>
      <c r="N53" s="12" t="s">
        <v>22</v>
      </c>
      <c r="O53" s="12"/>
    </row>
    <row r="54" spans="1:15" ht="24">
      <c r="A54" s="8">
        <v>52</v>
      </c>
      <c r="B54" s="8" t="s">
        <v>16</v>
      </c>
      <c r="C54" s="8" t="s">
        <v>139</v>
      </c>
      <c r="D54" s="8" t="s">
        <v>140</v>
      </c>
      <c r="E54" s="8" t="s">
        <v>143</v>
      </c>
      <c r="F54" s="8" t="s">
        <v>37</v>
      </c>
      <c r="G54" s="8" t="s">
        <v>144</v>
      </c>
      <c r="H54" s="10">
        <v>85.74</v>
      </c>
      <c r="I54" s="10"/>
      <c r="J54" s="10"/>
      <c r="K54" s="12">
        <f t="shared" si="6"/>
        <v>85.74</v>
      </c>
      <c r="L54" s="12">
        <f t="shared" si="7"/>
        <v>79.47</v>
      </c>
      <c r="M54" s="13">
        <v>2</v>
      </c>
      <c r="N54" s="12" t="s">
        <v>22</v>
      </c>
      <c r="O54" s="12"/>
    </row>
    <row r="55" spans="1:15" ht="24">
      <c r="A55" s="8">
        <v>53</v>
      </c>
      <c r="B55" s="8" t="s">
        <v>16</v>
      </c>
      <c r="C55" s="8" t="s">
        <v>139</v>
      </c>
      <c r="D55" s="8" t="s">
        <v>140</v>
      </c>
      <c r="E55" s="8" t="s">
        <v>145</v>
      </c>
      <c r="F55" s="8" t="s">
        <v>20</v>
      </c>
      <c r="G55" s="8" t="s">
        <v>120</v>
      </c>
      <c r="H55" s="10">
        <v>81.16</v>
      </c>
      <c r="I55" s="10"/>
      <c r="J55" s="10"/>
      <c r="K55" s="12">
        <f t="shared" si="6"/>
        <v>81.16</v>
      </c>
      <c r="L55" s="12">
        <f t="shared" si="7"/>
        <v>79.18</v>
      </c>
      <c r="M55" s="13">
        <v>3</v>
      </c>
      <c r="N55" s="12" t="s">
        <v>22</v>
      </c>
      <c r="O55" s="12"/>
    </row>
    <row r="56" spans="1:15" ht="24">
      <c r="A56" s="8">
        <v>54</v>
      </c>
      <c r="B56" s="8" t="s">
        <v>146</v>
      </c>
      <c r="C56" s="8" t="s">
        <v>147</v>
      </c>
      <c r="D56" s="8" t="s">
        <v>148</v>
      </c>
      <c r="E56" s="8" t="s">
        <v>149</v>
      </c>
      <c r="F56" s="8" t="s">
        <v>37</v>
      </c>
      <c r="G56" s="8" t="s">
        <v>150</v>
      </c>
      <c r="H56" s="10"/>
      <c r="I56" s="10">
        <v>85.6</v>
      </c>
      <c r="J56" s="10">
        <f>I56*1.011374494</f>
        <v>86.5736566864</v>
      </c>
      <c r="K56" s="19">
        <f aca="true" t="shared" si="9" ref="K56:K67">J56</f>
        <v>86.5736566864</v>
      </c>
      <c r="L56" s="20">
        <f aca="true" t="shared" si="10" ref="L56:L67">G56*(40/100)+K56*(60/100)</f>
        <v>85.34419401183999</v>
      </c>
      <c r="M56" s="13">
        <v>1</v>
      </c>
      <c r="N56" s="12" t="s">
        <v>22</v>
      </c>
      <c r="O56" s="12"/>
    </row>
    <row r="57" spans="1:15" ht="24">
      <c r="A57" s="8">
        <v>55</v>
      </c>
      <c r="B57" s="8" t="s">
        <v>146</v>
      </c>
      <c r="C57" s="8" t="s">
        <v>147</v>
      </c>
      <c r="D57" s="8" t="s">
        <v>148</v>
      </c>
      <c r="E57" s="8" t="s">
        <v>151</v>
      </c>
      <c r="F57" s="8" t="s">
        <v>37</v>
      </c>
      <c r="G57" s="8" t="s">
        <v>152</v>
      </c>
      <c r="H57" s="10"/>
      <c r="I57" s="10">
        <v>85.46</v>
      </c>
      <c r="J57" s="10">
        <f>I57*1.011374494</f>
        <v>86.43206425724</v>
      </c>
      <c r="K57" s="19">
        <f t="shared" si="9"/>
        <v>86.43206425724</v>
      </c>
      <c r="L57" s="12">
        <f t="shared" si="10"/>
        <v>84.059238554344</v>
      </c>
      <c r="M57" s="13">
        <v>2</v>
      </c>
      <c r="N57" s="12" t="s">
        <v>22</v>
      </c>
      <c r="O57" s="12"/>
    </row>
    <row r="58" spans="1:15" ht="24">
      <c r="A58" s="8">
        <v>56</v>
      </c>
      <c r="B58" s="8" t="s">
        <v>146</v>
      </c>
      <c r="C58" s="8" t="s">
        <v>147</v>
      </c>
      <c r="D58" s="8" t="s">
        <v>148</v>
      </c>
      <c r="E58" s="8" t="s">
        <v>153</v>
      </c>
      <c r="F58" s="8" t="s">
        <v>37</v>
      </c>
      <c r="G58" s="8" t="s">
        <v>154</v>
      </c>
      <c r="H58" s="10"/>
      <c r="I58" s="10">
        <v>88.48</v>
      </c>
      <c r="J58" s="10">
        <f>I58*0.989248173</f>
        <v>87.52867834704</v>
      </c>
      <c r="K58" s="19">
        <f t="shared" si="9"/>
        <v>87.52867834704</v>
      </c>
      <c r="L58" s="12">
        <f t="shared" si="10"/>
        <v>83.917207008224</v>
      </c>
      <c r="M58" s="13">
        <v>3</v>
      </c>
      <c r="N58" s="12" t="s">
        <v>22</v>
      </c>
      <c r="O58" s="12"/>
    </row>
    <row r="59" spans="1:15" ht="24">
      <c r="A59" s="8">
        <v>57</v>
      </c>
      <c r="B59" s="8" t="s">
        <v>146</v>
      </c>
      <c r="C59" s="8" t="s">
        <v>147</v>
      </c>
      <c r="D59" s="8" t="s">
        <v>148</v>
      </c>
      <c r="E59" s="8" t="s">
        <v>155</v>
      </c>
      <c r="F59" s="8" t="s">
        <v>37</v>
      </c>
      <c r="G59" s="8" t="s">
        <v>156</v>
      </c>
      <c r="H59" s="10"/>
      <c r="I59" s="10">
        <v>84.2</v>
      </c>
      <c r="J59" s="10">
        <f>I59*0.989248173</f>
        <v>83.2946961666</v>
      </c>
      <c r="K59" s="19">
        <f t="shared" si="9"/>
        <v>83.2946961666</v>
      </c>
      <c r="L59" s="12">
        <f t="shared" si="10"/>
        <v>83.77681769996</v>
      </c>
      <c r="M59" s="13">
        <v>4</v>
      </c>
      <c r="N59" s="12" t="s">
        <v>22</v>
      </c>
      <c r="O59" s="12"/>
    </row>
    <row r="60" spans="1:15" ht="24">
      <c r="A60" s="8">
        <v>58</v>
      </c>
      <c r="B60" s="8" t="s">
        <v>146</v>
      </c>
      <c r="C60" s="8" t="s">
        <v>147</v>
      </c>
      <c r="D60" s="8" t="s">
        <v>148</v>
      </c>
      <c r="E60" s="8" t="s">
        <v>157</v>
      </c>
      <c r="F60" s="8" t="s">
        <v>37</v>
      </c>
      <c r="G60" s="8" t="s">
        <v>158</v>
      </c>
      <c r="H60" s="10"/>
      <c r="I60" s="10">
        <v>85.64</v>
      </c>
      <c r="J60" s="10">
        <f>I60*0.989248173</f>
        <v>84.71921353572</v>
      </c>
      <c r="K60" s="19">
        <f t="shared" si="9"/>
        <v>84.71921353572</v>
      </c>
      <c r="L60" s="12">
        <f t="shared" si="10"/>
        <v>83.63152812143201</v>
      </c>
      <c r="M60" s="13">
        <v>5</v>
      </c>
      <c r="N60" s="12" t="s">
        <v>22</v>
      </c>
      <c r="O60" s="12"/>
    </row>
    <row r="61" spans="1:15" ht="24">
      <c r="A61" s="8">
        <v>59</v>
      </c>
      <c r="B61" s="8" t="s">
        <v>146</v>
      </c>
      <c r="C61" s="8" t="s">
        <v>147</v>
      </c>
      <c r="D61" s="8" t="s">
        <v>148</v>
      </c>
      <c r="E61" s="8" t="s">
        <v>159</v>
      </c>
      <c r="F61" s="8" t="s">
        <v>37</v>
      </c>
      <c r="G61" s="8" t="s">
        <v>150</v>
      </c>
      <c r="H61" s="10"/>
      <c r="I61" s="10">
        <v>83.32</v>
      </c>
      <c r="J61" s="10">
        <f>I61*0.989248173</f>
        <v>82.42415777436</v>
      </c>
      <c r="K61" s="19">
        <f t="shared" si="9"/>
        <v>82.42415777436</v>
      </c>
      <c r="L61" s="12">
        <f t="shared" si="10"/>
        <v>82.854494664616</v>
      </c>
      <c r="M61" s="13">
        <v>6</v>
      </c>
      <c r="N61" s="12" t="s">
        <v>22</v>
      </c>
      <c r="O61" s="12"/>
    </row>
    <row r="62" spans="1:15" ht="24">
      <c r="A62" s="8">
        <v>60</v>
      </c>
      <c r="B62" s="8" t="s">
        <v>146</v>
      </c>
      <c r="C62" s="8" t="s">
        <v>147</v>
      </c>
      <c r="D62" s="8" t="s">
        <v>148</v>
      </c>
      <c r="E62" s="8" t="s">
        <v>160</v>
      </c>
      <c r="F62" s="8" t="s">
        <v>37</v>
      </c>
      <c r="G62" s="8" t="s">
        <v>161</v>
      </c>
      <c r="H62" s="10"/>
      <c r="I62" s="10">
        <v>81.52</v>
      </c>
      <c r="J62" s="10">
        <f>I62*1.011374494</f>
        <v>82.44724875088</v>
      </c>
      <c r="K62" s="19">
        <f t="shared" si="9"/>
        <v>82.44724875088</v>
      </c>
      <c r="L62" s="12">
        <f t="shared" si="10"/>
        <v>82.668349250528</v>
      </c>
      <c r="M62" s="13">
        <v>7</v>
      </c>
      <c r="N62" s="12" t="s">
        <v>22</v>
      </c>
      <c r="O62" s="12"/>
    </row>
    <row r="63" spans="1:15" ht="24">
      <c r="A63" s="8">
        <v>61</v>
      </c>
      <c r="B63" s="8" t="s">
        <v>146</v>
      </c>
      <c r="C63" s="8" t="s">
        <v>147</v>
      </c>
      <c r="D63" s="8" t="s">
        <v>148</v>
      </c>
      <c r="E63" s="8" t="s">
        <v>162</v>
      </c>
      <c r="F63" s="8" t="s">
        <v>37</v>
      </c>
      <c r="G63" s="8" t="s">
        <v>152</v>
      </c>
      <c r="H63" s="10"/>
      <c r="I63" s="10">
        <v>84.74</v>
      </c>
      <c r="J63" s="10">
        <f>I63*0.989248173</f>
        <v>83.82889018002</v>
      </c>
      <c r="K63" s="19">
        <f t="shared" si="9"/>
        <v>83.82889018002</v>
      </c>
      <c r="L63" s="12">
        <f t="shared" si="10"/>
        <v>82.497334108012</v>
      </c>
      <c r="M63" s="13">
        <v>8</v>
      </c>
      <c r="N63" s="12" t="s">
        <v>22</v>
      </c>
      <c r="O63" s="12"/>
    </row>
    <row r="64" spans="1:15" ht="24">
      <c r="A64" s="8">
        <v>62</v>
      </c>
      <c r="B64" s="8" t="s">
        <v>146</v>
      </c>
      <c r="C64" s="8" t="s">
        <v>147</v>
      </c>
      <c r="D64" s="8" t="s">
        <v>148</v>
      </c>
      <c r="E64" s="8" t="s">
        <v>163</v>
      </c>
      <c r="F64" s="8" t="s">
        <v>37</v>
      </c>
      <c r="G64" s="8" t="s">
        <v>156</v>
      </c>
      <c r="H64" s="10"/>
      <c r="I64" s="10">
        <v>79.66</v>
      </c>
      <c r="J64" s="10">
        <f>I64*1.011374494</f>
        <v>80.56609219204</v>
      </c>
      <c r="K64" s="19">
        <f t="shared" si="9"/>
        <v>80.56609219204</v>
      </c>
      <c r="L64" s="12">
        <f t="shared" si="10"/>
        <v>82.139655315224</v>
      </c>
      <c r="M64" s="13">
        <v>9</v>
      </c>
      <c r="N64" s="12" t="s">
        <v>22</v>
      </c>
      <c r="O64" s="12"/>
    </row>
    <row r="65" spans="1:15" ht="24">
      <c r="A65" s="8">
        <v>63</v>
      </c>
      <c r="B65" s="8" t="s">
        <v>146</v>
      </c>
      <c r="C65" s="8" t="s">
        <v>147</v>
      </c>
      <c r="D65" s="8" t="s">
        <v>148</v>
      </c>
      <c r="E65" s="8" t="s">
        <v>164</v>
      </c>
      <c r="F65" s="8" t="s">
        <v>37</v>
      </c>
      <c r="G65" s="8" t="s">
        <v>158</v>
      </c>
      <c r="H65" s="10"/>
      <c r="I65" s="10">
        <v>81.24</v>
      </c>
      <c r="J65" s="10">
        <f>I65*1.011374494</f>
        <v>82.16406389256</v>
      </c>
      <c r="K65" s="19">
        <f t="shared" si="9"/>
        <v>82.16406389256</v>
      </c>
      <c r="L65" s="12">
        <f t="shared" si="10"/>
        <v>82.098438335536</v>
      </c>
      <c r="M65" s="13">
        <v>10</v>
      </c>
      <c r="N65" s="12" t="s">
        <v>22</v>
      </c>
      <c r="O65" s="12"/>
    </row>
    <row r="66" spans="1:15" ht="24">
      <c r="A66" s="8">
        <v>64</v>
      </c>
      <c r="B66" s="8" t="s">
        <v>146</v>
      </c>
      <c r="C66" s="8" t="s">
        <v>147</v>
      </c>
      <c r="D66" s="8" t="s">
        <v>148</v>
      </c>
      <c r="E66" s="8" t="s">
        <v>165</v>
      </c>
      <c r="F66" s="8" t="s">
        <v>37</v>
      </c>
      <c r="G66" s="8" t="s">
        <v>166</v>
      </c>
      <c r="H66" s="10"/>
      <c r="I66" s="10">
        <v>86.86</v>
      </c>
      <c r="J66" s="10">
        <f>I66*0.989248173</f>
        <v>85.92609630678</v>
      </c>
      <c r="K66" s="19">
        <f t="shared" si="9"/>
        <v>85.92609630678</v>
      </c>
      <c r="L66" s="20">
        <f t="shared" si="10"/>
        <v>81.755657784068</v>
      </c>
      <c r="M66" s="13">
        <v>11</v>
      </c>
      <c r="N66" s="12" t="s">
        <v>22</v>
      </c>
      <c r="O66" s="12"/>
    </row>
    <row r="67" spans="1:15" ht="24">
      <c r="A67" s="8">
        <v>65</v>
      </c>
      <c r="B67" s="8" t="s">
        <v>146</v>
      </c>
      <c r="C67" s="8" t="s">
        <v>147</v>
      </c>
      <c r="D67" s="8" t="s">
        <v>148</v>
      </c>
      <c r="E67" s="8" t="s">
        <v>167</v>
      </c>
      <c r="F67" s="8" t="s">
        <v>37</v>
      </c>
      <c r="G67" s="8" t="s">
        <v>158</v>
      </c>
      <c r="H67" s="10"/>
      <c r="I67" s="10">
        <v>82.48</v>
      </c>
      <c r="J67" s="10">
        <f>I67*0.989248173</f>
        <v>81.59318930904</v>
      </c>
      <c r="K67" s="19">
        <f t="shared" si="9"/>
        <v>81.59318930904</v>
      </c>
      <c r="L67" s="20">
        <f t="shared" si="10"/>
        <v>81.755913585424</v>
      </c>
      <c r="M67" s="13">
        <v>11</v>
      </c>
      <c r="N67" s="12" t="s">
        <v>22</v>
      </c>
      <c r="O67" s="12"/>
    </row>
    <row r="68" spans="1:15" ht="24">
      <c r="A68" s="8">
        <v>66</v>
      </c>
      <c r="B68" s="8" t="s">
        <v>146</v>
      </c>
      <c r="C68" s="8" t="s">
        <v>147</v>
      </c>
      <c r="D68" s="8" t="s">
        <v>148</v>
      </c>
      <c r="E68" s="8" t="s">
        <v>168</v>
      </c>
      <c r="F68" s="8" t="s">
        <v>37</v>
      </c>
      <c r="G68" s="8" t="s">
        <v>169</v>
      </c>
      <c r="H68" s="10"/>
      <c r="I68" s="10">
        <v>84.5</v>
      </c>
      <c r="J68" s="10">
        <f>I68*1.011374494</f>
        <v>85.461144743</v>
      </c>
      <c r="K68" s="19">
        <f aca="true" t="shared" si="11" ref="K68:K89">J68</f>
        <v>85.461144743</v>
      </c>
      <c r="L68" s="12">
        <f aca="true" t="shared" si="12" ref="L68:L89">G68*(40/100)+K68*(60/100)</f>
        <v>81.6766868458</v>
      </c>
      <c r="M68" s="13">
        <v>13</v>
      </c>
      <c r="N68" s="12" t="s">
        <v>22</v>
      </c>
      <c r="O68" s="12"/>
    </row>
    <row r="69" spans="1:15" ht="24">
      <c r="A69" s="8">
        <v>67</v>
      </c>
      <c r="B69" s="8" t="s">
        <v>146</v>
      </c>
      <c r="C69" s="8" t="s">
        <v>147</v>
      </c>
      <c r="D69" s="8" t="s">
        <v>148</v>
      </c>
      <c r="E69" s="8" t="s">
        <v>170</v>
      </c>
      <c r="F69" s="8" t="s">
        <v>37</v>
      </c>
      <c r="G69" s="8" t="s">
        <v>166</v>
      </c>
      <c r="H69" s="10"/>
      <c r="I69" s="10">
        <v>84.08</v>
      </c>
      <c r="J69" s="10">
        <f>I69*1.011374494</f>
        <v>85.03636745552</v>
      </c>
      <c r="K69" s="19">
        <f t="shared" si="11"/>
        <v>85.03636745552</v>
      </c>
      <c r="L69" s="12">
        <f t="shared" si="12"/>
        <v>81.221820473312</v>
      </c>
      <c r="M69" s="13">
        <v>14</v>
      </c>
      <c r="N69" s="12" t="s">
        <v>22</v>
      </c>
      <c r="O69" s="12"/>
    </row>
    <row r="70" spans="1:15" ht="24">
      <c r="A70" s="8">
        <v>68</v>
      </c>
      <c r="B70" s="8" t="s">
        <v>146</v>
      </c>
      <c r="C70" s="8" t="s">
        <v>147</v>
      </c>
      <c r="D70" s="8" t="s">
        <v>148</v>
      </c>
      <c r="E70" s="8" t="s">
        <v>171</v>
      </c>
      <c r="F70" s="8" t="s">
        <v>37</v>
      </c>
      <c r="G70" s="8" t="s">
        <v>172</v>
      </c>
      <c r="H70" s="10"/>
      <c r="I70" s="10">
        <v>86.7</v>
      </c>
      <c r="J70" s="10">
        <f>I70*0.989248173</f>
        <v>85.7678165991</v>
      </c>
      <c r="K70" s="19">
        <f t="shared" si="11"/>
        <v>85.7678165991</v>
      </c>
      <c r="L70" s="12">
        <f t="shared" si="12"/>
        <v>81.06068995946</v>
      </c>
      <c r="M70" s="13">
        <v>15</v>
      </c>
      <c r="N70" s="12" t="s">
        <v>22</v>
      </c>
      <c r="O70" s="12"/>
    </row>
    <row r="71" spans="1:15" ht="24">
      <c r="A71" s="8">
        <v>69</v>
      </c>
      <c r="B71" s="8" t="s">
        <v>146</v>
      </c>
      <c r="C71" s="8" t="s">
        <v>147</v>
      </c>
      <c r="D71" s="8" t="s">
        <v>148</v>
      </c>
      <c r="E71" s="8" t="s">
        <v>173</v>
      </c>
      <c r="F71" s="8" t="s">
        <v>37</v>
      </c>
      <c r="G71" s="8" t="s">
        <v>174</v>
      </c>
      <c r="H71" s="10"/>
      <c r="I71" s="10">
        <v>84.26</v>
      </c>
      <c r="J71" s="10">
        <f>I71*0.989248173</f>
        <v>83.35405105698001</v>
      </c>
      <c r="K71" s="19">
        <f t="shared" si="11"/>
        <v>83.35405105698001</v>
      </c>
      <c r="L71" s="12">
        <f t="shared" si="12"/>
        <v>81.01243063418801</v>
      </c>
      <c r="M71" s="13">
        <v>16</v>
      </c>
      <c r="N71" s="12" t="s">
        <v>22</v>
      </c>
      <c r="O71" s="12"/>
    </row>
    <row r="72" spans="1:15" ht="24">
      <c r="A72" s="8">
        <v>70</v>
      </c>
      <c r="B72" s="8" t="s">
        <v>146</v>
      </c>
      <c r="C72" s="8" t="s">
        <v>147</v>
      </c>
      <c r="D72" s="8" t="s">
        <v>148</v>
      </c>
      <c r="E72" s="8" t="s">
        <v>175</v>
      </c>
      <c r="F72" s="8" t="s">
        <v>37</v>
      </c>
      <c r="G72" s="8" t="s">
        <v>176</v>
      </c>
      <c r="H72" s="10"/>
      <c r="I72" s="10">
        <v>79.12</v>
      </c>
      <c r="J72" s="10">
        <f>I72*0.989248173</f>
        <v>78.26931544776001</v>
      </c>
      <c r="K72" s="19">
        <f t="shared" si="11"/>
        <v>78.26931544776001</v>
      </c>
      <c r="L72" s="12">
        <f t="shared" si="12"/>
        <v>80.56158926865601</v>
      </c>
      <c r="M72" s="13">
        <v>17</v>
      </c>
      <c r="N72" s="12" t="s">
        <v>22</v>
      </c>
      <c r="O72" s="12"/>
    </row>
    <row r="73" spans="1:15" ht="24">
      <c r="A73" s="8">
        <v>71</v>
      </c>
      <c r="B73" s="8" t="s">
        <v>146</v>
      </c>
      <c r="C73" s="8" t="s">
        <v>147</v>
      </c>
      <c r="D73" s="8" t="s">
        <v>148</v>
      </c>
      <c r="E73" s="8" t="s">
        <v>177</v>
      </c>
      <c r="F73" s="8" t="s">
        <v>37</v>
      </c>
      <c r="G73" s="8" t="s">
        <v>178</v>
      </c>
      <c r="H73" s="10"/>
      <c r="I73" s="10">
        <v>82.34</v>
      </c>
      <c r="J73" s="10">
        <f>I73*0.989248173</f>
        <v>81.45469456482</v>
      </c>
      <c r="K73" s="19">
        <f t="shared" si="11"/>
        <v>81.45469456482</v>
      </c>
      <c r="L73" s="12">
        <f t="shared" si="12"/>
        <v>80.47281673889199</v>
      </c>
      <c r="M73" s="13">
        <v>18</v>
      </c>
      <c r="N73" s="12" t="s">
        <v>22</v>
      </c>
      <c r="O73" s="12"/>
    </row>
    <row r="74" spans="1:15" ht="24">
      <c r="A74" s="8">
        <v>72</v>
      </c>
      <c r="B74" s="8" t="s">
        <v>146</v>
      </c>
      <c r="C74" s="8" t="s">
        <v>147</v>
      </c>
      <c r="D74" s="8" t="s">
        <v>148</v>
      </c>
      <c r="E74" s="8" t="s">
        <v>179</v>
      </c>
      <c r="F74" s="8" t="s">
        <v>37</v>
      </c>
      <c r="G74" s="8" t="s">
        <v>180</v>
      </c>
      <c r="H74" s="10"/>
      <c r="I74" s="10">
        <v>83.9</v>
      </c>
      <c r="J74" s="10">
        <f aca="true" t="shared" si="13" ref="J74:J79">I74*1.011374494</f>
        <v>84.85432004660001</v>
      </c>
      <c r="K74" s="19">
        <f t="shared" si="11"/>
        <v>84.85432004660001</v>
      </c>
      <c r="L74" s="12">
        <f t="shared" si="12"/>
        <v>79.91259202796</v>
      </c>
      <c r="M74" s="13">
        <v>19</v>
      </c>
      <c r="N74" s="12" t="s">
        <v>22</v>
      </c>
      <c r="O74" s="12"/>
    </row>
    <row r="75" spans="1:15" ht="24">
      <c r="A75" s="8">
        <v>73</v>
      </c>
      <c r="B75" s="8" t="s">
        <v>146</v>
      </c>
      <c r="C75" s="8" t="s">
        <v>147</v>
      </c>
      <c r="D75" s="8" t="s">
        <v>148</v>
      </c>
      <c r="E75" s="8" t="s">
        <v>181</v>
      </c>
      <c r="F75" s="8" t="s">
        <v>37</v>
      </c>
      <c r="G75" s="8" t="s">
        <v>182</v>
      </c>
      <c r="H75" s="10"/>
      <c r="I75" s="10">
        <v>80.78</v>
      </c>
      <c r="J75" s="10">
        <f t="shared" si="13"/>
        <v>81.69883162532</v>
      </c>
      <c r="K75" s="19">
        <f t="shared" si="11"/>
        <v>81.69883162532</v>
      </c>
      <c r="L75" s="12">
        <f t="shared" si="12"/>
        <v>79.619298975192</v>
      </c>
      <c r="M75" s="13">
        <v>20</v>
      </c>
      <c r="N75" s="12" t="s">
        <v>22</v>
      </c>
      <c r="O75" s="12"/>
    </row>
    <row r="76" spans="1:15" ht="24">
      <c r="A76" s="8">
        <v>74</v>
      </c>
      <c r="B76" s="8" t="s">
        <v>146</v>
      </c>
      <c r="C76" s="8" t="s">
        <v>147</v>
      </c>
      <c r="D76" s="8" t="s">
        <v>148</v>
      </c>
      <c r="E76" s="8" t="s">
        <v>183</v>
      </c>
      <c r="F76" s="8" t="s">
        <v>37</v>
      </c>
      <c r="G76" s="8" t="s">
        <v>169</v>
      </c>
      <c r="H76" s="10"/>
      <c r="I76" s="10">
        <v>82.56</v>
      </c>
      <c r="J76" s="10">
        <f aca="true" t="shared" si="14" ref="J76:J81">I76*0.989248173</f>
        <v>81.67232916288</v>
      </c>
      <c r="K76" s="19">
        <f t="shared" si="11"/>
        <v>81.67232916288</v>
      </c>
      <c r="L76" s="12">
        <f t="shared" si="12"/>
        <v>79.40339749772801</v>
      </c>
      <c r="M76" s="13">
        <v>21</v>
      </c>
      <c r="N76" s="12" t="s">
        <v>22</v>
      </c>
      <c r="O76" s="12"/>
    </row>
    <row r="77" spans="1:15" ht="24">
      <c r="A77" s="8">
        <v>75</v>
      </c>
      <c r="B77" s="8" t="s">
        <v>146</v>
      </c>
      <c r="C77" s="8" t="s">
        <v>147</v>
      </c>
      <c r="D77" s="8" t="s">
        <v>148</v>
      </c>
      <c r="E77" s="8" t="s">
        <v>184</v>
      </c>
      <c r="F77" s="8" t="s">
        <v>37</v>
      </c>
      <c r="G77" s="8" t="s">
        <v>154</v>
      </c>
      <c r="H77" s="10"/>
      <c r="I77" s="10">
        <v>78.86</v>
      </c>
      <c r="J77" s="10">
        <f t="shared" si="13"/>
        <v>79.75699259684</v>
      </c>
      <c r="K77" s="19">
        <f t="shared" si="11"/>
        <v>79.75699259684</v>
      </c>
      <c r="L77" s="12">
        <f t="shared" si="12"/>
        <v>79.254195558104</v>
      </c>
      <c r="M77" s="13">
        <v>22</v>
      </c>
      <c r="N77" s="12" t="s">
        <v>22</v>
      </c>
      <c r="O77" s="12"/>
    </row>
    <row r="78" spans="1:15" ht="24">
      <c r="A78" s="8">
        <v>76</v>
      </c>
      <c r="B78" s="8" t="s">
        <v>146</v>
      </c>
      <c r="C78" s="8" t="s">
        <v>147</v>
      </c>
      <c r="D78" s="8" t="s">
        <v>148</v>
      </c>
      <c r="E78" s="8" t="s">
        <v>185</v>
      </c>
      <c r="F78" s="8" t="s">
        <v>37</v>
      </c>
      <c r="G78" s="8" t="s">
        <v>186</v>
      </c>
      <c r="H78" s="10"/>
      <c r="I78" s="10">
        <v>84.9</v>
      </c>
      <c r="J78" s="10">
        <f t="shared" si="13"/>
        <v>85.8656945406</v>
      </c>
      <c r="K78" s="19">
        <f t="shared" si="11"/>
        <v>85.8656945406</v>
      </c>
      <c r="L78" s="12">
        <f t="shared" si="12"/>
        <v>79.11941672436001</v>
      </c>
      <c r="M78" s="13">
        <v>23</v>
      </c>
      <c r="N78" s="12" t="s">
        <v>22</v>
      </c>
      <c r="O78" s="12"/>
    </row>
    <row r="79" spans="1:15" ht="24">
      <c r="A79" s="8">
        <v>77</v>
      </c>
      <c r="B79" s="8" t="s">
        <v>146</v>
      </c>
      <c r="C79" s="8" t="s">
        <v>147</v>
      </c>
      <c r="D79" s="8" t="s">
        <v>148</v>
      </c>
      <c r="E79" s="8" t="s">
        <v>187</v>
      </c>
      <c r="F79" s="8" t="s">
        <v>37</v>
      </c>
      <c r="G79" s="8" t="s">
        <v>188</v>
      </c>
      <c r="H79" s="10"/>
      <c r="I79" s="10">
        <v>87.4</v>
      </c>
      <c r="J79" s="10">
        <f t="shared" si="13"/>
        <v>88.3941307756</v>
      </c>
      <c r="K79" s="19">
        <f t="shared" si="11"/>
        <v>88.3941307756</v>
      </c>
      <c r="L79" s="12">
        <f t="shared" si="12"/>
        <v>78.63647846536</v>
      </c>
      <c r="M79" s="13">
        <v>24</v>
      </c>
      <c r="N79" s="12" t="s">
        <v>22</v>
      </c>
      <c r="O79" s="12"/>
    </row>
    <row r="80" spans="1:15" ht="24">
      <c r="A80" s="8">
        <v>78</v>
      </c>
      <c r="B80" s="8" t="s">
        <v>146</v>
      </c>
      <c r="C80" s="8" t="s">
        <v>147</v>
      </c>
      <c r="D80" s="8" t="s">
        <v>148</v>
      </c>
      <c r="E80" s="8" t="s">
        <v>189</v>
      </c>
      <c r="F80" s="8" t="s">
        <v>37</v>
      </c>
      <c r="G80" s="8" t="s">
        <v>166</v>
      </c>
      <c r="H80" s="10"/>
      <c r="I80" s="10">
        <v>81.16</v>
      </c>
      <c r="J80" s="10">
        <f t="shared" si="14"/>
        <v>80.28738172068</v>
      </c>
      <c r="K80" s="19">
        <f t="shared" si="11"/>
        <v>80.28738172068</v>
      </c>
      <c r="L80" s="12">
        <f t="shared" si="12"/>
        <v>78.37242903240801</v>
      </c>
      <c r="M80" s="13">
        <v>25</v>
      </c>
      <c r="N80" s="12" t="s">
        <v>22</v>
      </c>
      <c r="O80" s="12"/>
    </row>
    <row r="81" spans="1:15" ht="24">
      <c r="A81" s="8">
        <v>79</v>
      </c>
      <c r="B81" s="8" t="s">
        <v>146</v>
      </c>
      <c r="C81" s="8" t="s">
        <v>147</v>
      </c>
      <c r="D81" s="8" t="s">
        <v>148</v>
      </c>
      <c r="E81" s="8" t="s">
        <v>190</v>
      </c>
      <c r="F81" s="8" t="s">
        <v>37</v>
      </c>
      <c r="G81" s="8" t="s">
        <v>191</v>
      </c>
      <c r="H81" s="10"/>
      <c r="I81" s="10">
        <v>79.98</v>
      </c>
      <c r="J81" s="10">
        <f t="shared" si="14"/>
        <v>79.12006887654</v>
      </c>
      <c r="K81" s="19">
        <f t="shared" si="11"/>
        <v>79.12006887654</v>
      </c>
      <c r="L81" s="12">
        <f t="shared" si="12"/>
        <v>77.27204132592401</v>
      </c>
      <c r="M81" s="13">
        <v>26</v>
      </c>
      <c r="N81" s="12" t="s">
        <v>22</v>
      </c>
      <c r="O81" s="12"/>
    </row>
    <row r="82" spans="1:15" ht="24">
      <c r="A82" s="8">
        <v>80</v>
      </c>
      <c r="B82" s="8" t="s">
        <v>146</v>
      </c>
      <c r="C82" s="8" t="s">
        <v>147</v>
      </c>
      <c r="D82" s="8" t="s">
        <v>148</v>
      </c>
      <c r="E82" s="8" t="s">
        <v>192</v>
      </c>
      <c r="F82" s="8" t="s">
        <v>37</v>
      </c>
      <c r="G82" s="8" t="s">
        <v>152</v>
      </c>
      <c r="H82" s="10"/>
      <c r="I82" s="10">
        <v>74.26</v>
      </c>
      <c r="J82" s="10">
        <f>I82*1.011374494</f>
        <v>75.10466992444</v>
      </c>
      <c r="K82" s="19">
        <f t="shared" si="11"/>
        <v>75.10466992444</v>
      </c>
      <c r="L82" s="12">
        <f t="shared" si="12"/>
        <v>77.26280195466401</v>
      </c>
      <c r="M82" s="13">
        <v>27</v>
      </c>
      <c r="N82" s="12" t="s">
        <v>22</v>
      </c>
      <c r="O82" s="12"/>
    </row>
    <row r="83" spans="1:15" ht="24">
      <c r="A83" s="8">
        <v>81</v>
      </c>
      <c r="B83" s="8" t="s">
        <v>146</v>
      </c>
      <c r="C83" s="8" t="s">
        <v>147</v>
      </c>
      <c r="D83" s="8" t="s">
        <v>148</v>
      </c>
      <c r="E83" s="8" t="s">
        <v>193</v>
      </c>
      <c r="F83" s="8" t="s">
        <v>37</v>
      </c>
      <c r="G83" s="8" t="s">
        <v>194</v>
      </c>
      <c r="H83" s="10"/>
      <c r="I83" s="10">
        <v>84.78</v>
      </c>
      <c r="J83" s="10">
        <f>I83*1.011374494</f>
        <v>85.74432960132</v>
      </c>
      <c r="K83" s="19">
        <f t="shared" si="11"/>
        <v>85.74432960132</v>
      </c>
      <c r="L83" s="12">
        <f t="shared" si="12"/>
        <v>77.246597760792</v>
      </c>
      <c r="M83" s="13">
        <v>28</v>
      </c>
      <c r="N83" s="12" t="s">
        <v>22</v>
      </c>
      <c r="O83" s="12"/>
    </row>
    <row r="84" spans="1:15" ht="24">
      <c r="A84" s="8">
        <v>82</v>
      </c>
      <c r="B84" s="8" t="s">
        <v>146</v>
      </c>
      <c r="C84" s="8" t="s">
        <v>147</v>
      </c>
      <c r="D84" s="8" t="s">
        <v>148</v>
      </c>
      <c r="E84" s="8" t="s">
        <v>195</v>
      </c>
      <c r="F84" s="8" t="s">
        <v>37</v>
      </c>
      <c r="G84" s="17">
        <v>63.5</v>
      </c>
      <c r="H84" s="10"/>
      <c r="I84" s="10">
        <v>85.26</v>
      </c>
      <c r="J84" s="10">
        <f>I84*1.011374494</f>
        <v>86.22978935844</v>
      </c>
      <c r="K84" s="19">
        <f t="shared" si="11"/>
        <v>86.22978935844</v>
      </c>
      <c r="L84" s="12">
        <f t="shared" si="12"/>
        <v>77.137873615064</v>
      </c>
      <c r="M84" s="13">
        <v>29</v>
      </c>
      <c r="N84" s="12" t="s">
        <v>22</v>
      </c>
      <c r="O84" s="12"/>
    </row>
    <row r="85" spans="1:15" ht="24">
      <c r="A85" s="8">
        <v>83</v>
      </c>
      <c r="B85" s="8" t="s">
        <v>146</v>
      </c>
      <c r="C85" s="8" t="s">
        <v>147</v>
      </c>
      <c r="D85" s="8" t="s">
        <v>148</v>
      </c>
      <c r="E85" s="8" t="s">
        <v>196</v>
      </c>
      <c r="F85" s="8" t="s">
        <v>37</v>
      </c>
      <c r="G85" s="8" t="s">
        <v>197</v>
      </c>
      <c r="H85" s="10"/>
      <c r="I85" s="10">
        <v>75.84</v>
      </c>
      <c r="J85" s="10">
        <f>I85*0.989248173</f>
        <v>75.02458144032</v>
      </c>
      <c r="K85" s="19">
        <f t="shared" si="11"/>
        <v>75.02458144032</v>
      </c>
      <c r="L85" s="12">
        <f t="shared" si="12"/>
        <v>77.014748864192</v>
      </c>
      <c r="M85" s="13">
        <v>30</v>
      </c>
      <c r="N85" s="12" t="s">
        <v>22</v>
      </c>
      <c r="O85" s="12"/>
    </row>
    <row r="86" spans="1:15" ht="24">
      <c r="A86" s="8">
        <v>84</v>
      </c>
      <c r="B86" s="8" t="s">
        <v>146</v>
      </c>
      <c r="C86" s="8" t="s">
        <v>198</v>
      </c>
      <c r="D86" s="8" t="s">
        <v>199</v>
      </c>
      <c r="E86" s="8" t="s">
        <v>200</v>
      </c>
      <c r="F86" s="8" t="s">
        <v>37</v>
      </c>
      <c r="G86" s="8" t="s">
        <v>201</v>
      </c>
      <c r="H86" s="10"/>
      <c r="I86" s="10">
        <v>88.48</v>
      </c>
      <c r="J86" s="10">
        <f>I86*1.000384547</f>
        <v>88.51402471856</v>
      </c>
      <c r="K86" s="19">
        <f t="shared" si="11"/>
        <v>88.51402471856</v>
      </c>
      <c r="L86" s="12">
        <f t="shared" si="12"/>
        <v>87.908414831136</v>
      </c>
      <c r="M86" s="13">
        <v>1</v>
      </c>
      <c r="N86" s="12" t="s">
        <v>22</v>
      </c>
      <c r="O86" s="12"/>
    </row>
    <row r="87" spans="1:15" ht="24">
      <c r="A87" s="8">
        <v>85</v>
      </c>
      <c r="B87" s="8" t="s">
        <v>146</v>
      </c>
      <c r="C87" s="8" t="s">
        <v>198</v>
      </c>
      <c r="D87" s="8" t="s">
        <v>199</v>
      </c>
      <c r="E87" s="8" t="s">
        <v>202</v>
      </c>
      <c r="F87" s="8" t="s">
        <v>37</v>
      </c>
      <c r="G87" s="8" t="s">
        <v>161</v>
      </c>
      <c r="H87" s="10"/>
      <c r="I87" s="10">
        <v>88.8</v>
      </c>
      <c r="J87" s="10">
        <f>I87*1.000384547</f>
        <v>88.8341477736</v>
      </c>
      <c r="K87" s="19">
        <f t="shared" si="11"/>
        <v>88.8341477736</v>
      </c>
      <c r="L87" s="12">
        <f t="shared" si="12"/>
        <v>86.50048866416</v>
      </c>
      <c r="M87" s="13">
        <v>2</v>
      </c>
      <c r="N87" s="12" t="s">
        <v>22</v>
      </c>
      <c r="O87" s="12"/>
    </row>
    <row r="88" spans="1:15" ht="24">
      <c r="A88" s="8">
        <v>86</v>
      </c>
      <c r="B88" s="8" t="s">
        <v>146</v>
      </c>
      <c r="C88" s="8" t="s">
        <v>198</v>
      </c>
      <c r="D88" s="8" t="s">
        <v>199</v>
      </c>
      <c r="E88" s="8" t="s">
        <v>203</v>
      </c>
      <c r="F88" s="8" t="s">
        <v>37</v>
      </c>
      <c r="G88" s="8" t="s">
        <v>204</v>
      </c>
      <c r="H88" s="10"/>
      <c r="I88" s="10">
        <v>87.82</v>
      </c>
      <c r="J88" s="10">
        <f>I88*1.000384547</f>
        <v>87.85377091753999</v>
      </c>
      <c r="K88" s="19">
        <f t="shared" si="11"/>
        <v>87.85377091753999</v>
      </c>
      <c r="L88" s="12">
        <f t="shared" si="12"/>
        <v>85.312262550524</v>
      </c>
      <c r="M88" s="13">
        <v>3</v>
      </c>
      <c r="N88" s="12" t="s">
        <v>22</v>
      </c>
      <c r="O88" s="12"/>
    </row>
    <row r="89" spans="1:15" ht="24">
      <c r="A89" s="8">
        <v>87</v>
      </c>
      <c r="B89" s="8" t="s">
        <v>146</v>
      </c>
      <c r="C89" s="8" t="s">
        <v>198</v>
      </c>
      <c r="D89" s="8" t="s">
        <v>199</v>
      </c>
      <c r="E89" s="8" t="s">
        <v>205</v>
      </c>
      <c r="F89" s="8" t="s">
        <v>37</v>
      </c>
      <c r="G89" s="8" t="s">
        <v>206</v>
      </c>
      <c r="H89" s="10"/>
      <c r="I89" s="10">
        <v>88.58</v>
      </c>
      <c r="J89" s="10">
        <f>I89*1.000384547</f>
        <v>88.61406317325999</v>
      </c>
      <c r="K89" s="19">
        <f t="shared" si="11"/>
        <v>88.61406317325999</v>
      </c>
      <c r="L89" s="12">
        <f t="shared" si="12"/>
        <v>84.968437903956</v>
      </c>
      <c r="M89" s="13">
        <v>4</v>
      </c>
      <c r="N89" s="12" t="s">
        <v>22</v>
      </c>
      <c r="O89" s="12"/>
    </row>
    <row r="90" spans="1:15" ht="24">
      <c r="A90" s="8">
        <v>88</v>
      </c>
      <c r="B90" s="8" t="s">
        <v>146</v>
      </c>
      <c r="C90" s="8" t="s">
        <v>198</v>
      </c>
      <c r="D90" s="8" t="s">
        <v>199</v>
      </c>
      <c r="E90" s="8" t="s">
        <v>207</v>
      </c>
      <c r="F90" s="8" t="s">
        <v>37</v>
      </c>
      <c r="G90" s="8" t="s">
        <v>201</v>
      </c>
      <c r="H90" s="10"/>
      <c r="I90" s="10">
        <v>83.46</v>
      </c>
      <c r="J90" s="10">
        <f aca="true" t="shared" si="15" ref="J90:J95">I90*0.999464264</f>
        <v>83.41528747343999</v>
      </c>
      <c r="K90" s="21">
        <f aca="true" t="shared" si="16" ref="K90:K112">J90</f>
        <v>83.41528747343999</v>
      </c>
      <c r="L90" s="20">
        <f aca="true" t="shared" si="17" ref="L90:L112">G90*(40/100)+K90*(60/100)</f>
        <v>84.849172484064</v>
      </c>
      <c r="M90" s="13">
        <v>5</v>
      </c>
      <c r="N90" s="12" t="s">
        <v>22</v>
      </c>
      <c r="O90" s="12"/>
    </row>
    <row r="91" spans="1:15" ht="24">
      <c r="A91" s="8">
        <v>89</v>
      </c>
      <c r="B91" s="8" t="s">
        <v>146</v>
      </c>
      <c r="C91" s="8" t="s">
        <v>198</v>
      </c>
      <c r="D91" s="8" t="s">
        <v>199</v>
      </c>
      <c r="E91" s="8" t="s">
        <v>208</v>
      </c>
      <c r="F91" s="8" t="s">
        <v>37</v>
      </c>
      <c r="G91" s="8" t="s">
        <v>209</v>
      </c>
      <c r="H91" s="10"/>
      <c r="I91" s="10">
        <v>81.18</v>
      </c>
      <c r="J91" s="10">
        <f>I91*1.000384547</f>
        <v>81.21121752546</v>
      </c>
      <c r="K91" s="19">
        <f t="shared" si="16"/>
        <v>81.21121752546</v>
      </c>
      <c r="L91" s="12">
        <f t="shared" si="17"/>
        <v>84.526730515276</v>
      </c>
      <c r="M91" s="13">
        <v>6</v>
      </c>
      <c r="N91" s="12" t="s">
        <v>22</v>
      </c>
      <c r="O91" s="12"/>
    </row>
    <row r="92" spans="1:15" ht="24">
      <c r="A92" s="8">
        <v>90</v>
      </c>
      <c r="B92" s="8" t="s">
        <v>146</v>
      </c>
      <c r="C92" s="8" t="s">
        <v>198</v>
      </c>
      <c r="D92" s="8" t="s">
        <v>199</v>
      </c>
      <c r="E92" s="8" t="s">
        <v>210</v>
      </c>
      <c r="F92" s="8" t="s">
        <v>37</v>
      </c>
      <c r="G92" s="8" t="s">
        <v>152</v>
      </c>
      <c r="H92" s="10"/>
      <c r="I92" s="10">
        <v>87.08</v>
      </c>
      <c r="J92" s="10">
        <f t="shared" si="15"/>
        <v>87.03334810912</v>
      </c>
      <c r="K92" s="19">
        <f t="shared" si="16"/>
        <v>87.03334810912</v>
      </c>
      <c r="L92" s="12">
        <f t="shared" si="17"/>
        <v>84.420008865472</v>
      </c>
      <c r="M92" s="13">
        <v>7</v>
      </c>
      <c r="N92" s="12" t="s">
        <v>22</v>
      </c>
      <c r="O92" s="12"/>
    </row>
    <row r="93" spans="1:15" ht="24">
      <c r="A93" s="8">
        <v>91</v>
      </c>
      <c r="B93" s="8" t="s">
        <v>146</v>
      </c>
      <c r="C93" s="8" t="s">
        <v>198</v>
      </c>
      <c r="D93" s="8" t="s">
        <v>199</v>
      </c>
      <c r="E93" s="8" t="s">
        <v>211</v>
      </c>
      <c r="F93" s="8" t="s">
        <v>37</v>
      </c>
      <c r="G93" s="8" t="s">
        <v>176</v>
      </c>
      <c r="H93" s="10"/>
      <c r="I93" s="10">
        <v>84.52</v>
      </c>
      <c r="J93" s="10">
        <f t="shared" si="15"/>
        <v>84.47471959328</v>
      </c>
      <c r="K93" s="19">
        <f t="shared" si="16"/>
        <v>84.47471959328</v>
      </c>
      <c r="L93" s="12">
        <f t="shared" si="17"/>
        <v>84.284831755968</v>
      </c>
      <c r="M93" s="13">
        <v>8</v>
      </c>
      <c r="N93" s="12" t="s">
        <v>22</v>
      </c>
      <c r="O93" s="12"/>
    </row>
    <row r="94" spans="1:15" ht="24">
      <c r="A94" s="8">
        <v>92</v>
      </c>
      <c r="B94" s="8" t="s">
        <v>146</v>
      </c>
      <c r="C94" s="8" t="s">
        <v>198</v>
      </c>
      <c r="D94" s="8" t="s">
        <v>199</v>
      </c>
      <c r="E94" s="8" t="s">
        <v>212</v>
      </c>
      <c r="F94" s="8" t="s">
        <v>37</v>
      </c>
      <c r="G94" s="8" t="s">
        <v>213</v>
      </c>
      <c r="H94" s="10"/>
      <c r="I94" s="10">
        <v>81.28</v>
      </c>
      <c r="J94" s="10">
        <f t="shared" si="15"/>
        <v>81.23645537792</v>
      </c>
      <c r="K94" s="19">
        <f t="shared" si="16"/>
        <v>81.23645537792</v>
      </c>
      <c r="L94" s="12">
        <f t="shared" si="17"/>
        <v>84.141873226752</v>
      </c>
      <c r="M94" s="13">
        <v>9</v>
      </c>
      <c r="N94" s="12" t="s">
        <v>22</v>
      </c>
      <c r="O94" s="12"/>
    </row>
    <row r="95" spans="1:15" ht="24">
      <c r="A95" s="8">
        <v>93</v>
      </c>
      <c r="B95" s="8" t="s">
        <v>146</v>
      </c>
      <c r="C95" s="8" t="s">
        <v>198</v>
      </c>
      <c r="D95" s="8" t="s">
        <v>199</v>
      </c>
      <c r="E95" s="8" t="s">
        <v>214</v>
      </c>
      <c r="F95" s="8" t="s">
        <v>37</v>
      </c>
      <c r="G95" s="8" t="s">
        <v>178</v>
      </c>
      <c r="H95" s="10"/>
      <c r="I95" s="10">
        <v>85.94</v>
      </c>
      <c r="J95" s="10">
        <f t="shared" si="15"/>
        <v>85.89395884816</v>
      </c>
      <c r="K95" s="19">
        <f t="shared" si="16"/>
        <v>85.89395884816</v>
      </c>
      <c r="L95" s="12">
        <f t="shared" si="17"/>
        <v>83.13637530889599</v>
      </c>
      <c r="M95" s="13">
        <v>10</v>
      </c>
      <c r="N95" s="12" t="s">
        <v>22</v>
      </c>
      <c r="O95" s="12"/>
    </row>
    <row r="96" spans="1:15" ht="24">
      <c r="A96" s="8">
        <v>94</v>
      </c>
      <c r="B96" s="8" t="s">
        <v>146</v>
      </c>
      <c r="C96" s="8" t="s">
        <v>198</v>
      </c>
      <c r="D96" s="8" t="s">
        <v>199</v>
      </c>
      <c r="E96" s="8" t="s">
        <v>215</v>
      </c>
      <c r="F96" s="8" t="s">
        <v>37</v>
      </c>
      <c r="G96" s="8" t="s">
        <v>154</v>
      </c>
      <c r="H96" s="10"/>
      <c r="I96" s="10">
        <v>85.94</v>
      </c>
      <c r="J96" s="10">
        <f>I96*1.000384547</f>
        <v>85.97304796917999</v>
      </c>
      <c r="K96" s="19">
        <f t="shared" si="16"/>
        <v>85.97304796917999</v>
      </c>
      <c r="L96" s="12">
        <f t="shared" si="17"/>
        <v>82.983828781508</v>
      </c>
      <c r="M96" s="13">
        <v>11</v>
      </c>
      <c r="N96" s="12" t="s">
        <v>22</v>
      </c>
      <c r="O96" s="12"/>
    </row>
    <row r="97" spans="1:15" ht="24">
      <c r="A97" s="8">
        <v>95</v>
      </c>
      <c r="B97" s="8" t="s">
        <v>146</v>
      </c>
      <c r="C97" s="8" t="s">
        <v>198</v>
      </c>
      <c r="D97" s="8" t="s">
        <v>199</v>
      </c>
      <c r="E97" s="8" t="s">
        <v>216</v>
      </c>
      <c r="F97" s="8" t="s">
        <v>37</v>
      </c>
      <c r="G97" s="8" t="s">
        <v>158</v>
      </c>
      <c r="H97" s="10"/>
      <c r="I97" s="10">
        <v>83.12</v>
      </c>
      <c r="J97" s="10">
        <f>I97*0.999464264</f>
        <v>83.07546962368001</v>
      </c>
      <c r="K97" s="19">
        <f t="shared" si="16"/>
        <v>83.07546962368001</v>
      </c>
      <c r="L97" s="12">
        <f t="shared" si="17"/>
        <v>82.645281774208</v>
      </c>
      <c r="M97" s="13">
        <v>12</v>
      </c>
      <c r="N97" s="12" t="s">
        <v>22</v>
      </c>
      <c r="O97" s="12"/>
    </row>
    <row r="98" spans="1:15" ht="24">
      <c r="A98" s="8">
        <v>96</v>
      </c>
      <c r="B98" s="8" t="s">
        <v>146</v>
      </c>
      <c r="C98" s="8" t="s">
        <v>198</v>
      </c>
      <c r="D98" s="8" t="s">
        <v>199</v>
      </c>
      <c r="E98" s="8" t="s">
        <v>217</v>
      </c>
      <c r="F98" s="8" t="s">
        <v>37</v>
      </c>
      <c r="G98" s="8" t="s">
        <v>178</v>
      </c>
      <c r="H98" s="10"/>
      <c r="I98" s="10">
        <v>85.02</v>
      </c>
      <c r="J98" s="10">
        <f>I98*1.000384547</f>
        <v>85.05269418593998</v>
      </c>
      <c r="K98" s="19">
        <f t="shared" si="16"/>
        <v>85.05269418593998</v>
      </c>
      <c r="L98" s="12">
        <f t="shared" si="17"/>
        <v>82.63161651156399</v>
      </c>
      <c r="M98" s="13">
        <v>13</v>
      </c>
      <c r="N98" s="12" t="s">
        <v>22</v>
      </c>
      <c r="O98" s="12"/>
    </row>
    <row r="99" spans="1:15" ht="24">
      <c r="A99" s="8">
        <v>97</v>
      </c>
      <c r="B99" s="8" t="s">
        <v>146</v>
      </c>
      <c r="C99" s="8" t="s">
        <v>198</v>
      </c>
      <c r="D99" s="8" t="s">
        <v>199</v>
      </c>
      <c r="E99" s="8" t="s">
        <v>218</v>
      </c>
      <c r="F99" s="8" t="s">
        <v>37</v>
      </c>
      <c r="G99" s="8" t="s">
        <v>158</v>
      </c>
      <c r="H99" s="10"/>
      <c r="I99" s="10">
        <v>82.7</v>
      </c>
      <c r="J99" s="10">
        <f>I99*1.000384547</f>
        <v>82.73180203689999</v>
      </c>
      <c r="K99" s="19">
        <f t="shared" si="16"/>
        <v>82.73180203689999</v>
      </c>
      <c r="L99" s="12">
        <f t="shared" si="17"/>
        <v>82.43908122214</v>
      </c>
      <c r="M99" s="13">
        <v>14</v>
      </c>
      <c r="N99" s="12" t="s">
        <v>22</v>
      </c>
      <c r="O99" s="12"/>
    </row>
    <row r="100" spans="1:15" ht="24">
      <c r="A100" s="8">
        <v>98</v>
      </c>
      <c r="B100" s="8" t="s">
        <v>146</v>
      </c>
      <c r="C100" s="8" t="s">
        <v>198</v>
      </c>
      <c r="D100" s="8" t="s">
        <v>199</v>
      </c>
      <c r="E100" s="8" t="s">
        <v>219</v>
      </c>
      <c r="F100" s="8" t="s">
        <v>37</v>
      </c>
      <c r="G100" s="8" t="s">
        <v>161</v>
      </c>
      <c r="H100" s="10"/>
      <c r="I100" s="10" t="s">
        <v>220</v>
      </c>
      <c r="J100" s="10">
        <f>I100*0.999464264</f>
        <v>81.6562303688</v>
      </c>
      <c r="K100" s="19">
        <f t="shared" si="16"/>
        <v>81.6562303688</v>
      </c>
      <c r="L100" s="12">
        <f t="shared" si="17"/>
        <v>82.19373822128</v>
      </c>
      <c r="M100" s="13">
        <v>15</v>
      </c>
      <c r="N100" s="12" t="s">
        <v>22</v>
      </c>
      <c r="O100" s="12"/>
    </row>
    <row r="101" spans="1:15" ht="24">
      <c r="A101" s="8">
        <v>99</v>
      </c>
      <c r="B101" s="8" t="s">
        <v>146</v>
      </c>
      <c r="C101" s="8" t="s">
        <v>198</v>
      </c>
      <c r="D101" s="8" t="s">
        <v>199</v>
      </c>
      <c r="E101" s="8" t="s">
        <v>221</v>
      </c>
      <c r="F101" s="8" t="s">
        <v>37</v>
      </c>
      <c r="G101" s="8" t="s">
        <v>169</v>
      </c>
      <c r="H101" s="10"/>
      <c r="I101" s="10">
        <v>86</v>
      </c>
      <c r="J101" s="10">
        <f aca="true" t="shared" si="18" ref="J101:J106">I101*1.000384547</f>
        <v>86.03307104199999</v>
      </c>
      <c r="K101" s="19">
        <f t="shared" si="16"/>
        <v>86.03307104199999</v>
      </c>
      <c r="L101" s="12">
        <f t="shared" si="17"/>
        <v>82.0198426252</v>
      </c>
      <c r="M101" s="13">
        <v>16</v>
      </c>
      <c r="N101" s="12" t="s">
        <v>22</v>
      </c>
      <c r="O101" s="12"/>
    </row>
    <row r="102" spans="1:15" ht="24">
      <c r="A102" s="8">
        <v>100</v>
      </c>
      <c r="B102" s="8" t="s">
        <v>146</v>
      </c>
      <c r="C102" s="8" t="s">
        <v>198</v>
      </c>
      <c r="D102" s="8" t="s">
        <v>199</v>
      </c>
      <c r="E102" s="8" t="s">
        <v>222</v>
      </c>
      <c r="F102" s="8" t="s">
        <v>37</v>
      </c>
      <c r="G102" s="8" t="s">
        <v>180</v>
      </c>
      <c r="H102" s="10"/>
      <c r="I102" s="10">
        <v>88.28</v>
      </c>
      <c r="J102" s="10">
        <f t="shared" si="18"/>
        <v>88.31394780916</v>
      </c>
      <c r="K102" s="19">
        <f t="shared" si="16"/>
        <v>88.31394780916</v>
      </c>
      <c r="L102" s="12">
        <f t="shared" si="17"/>
        <v>81.988368685496</v>
      </c>
      <c r="M102" s="13">
        <v>17</v>
      </c>
      <c r="N102" s="12" t="s">
        <v>22</v>
      </c>
      <c r="O102" s="12"/>
    </row>
    <row r="103" spans="1:15" ht="24">
      <c r="A103" s="8">
        <v>101</v>
      </c>
      <c r="B103" s="8" t="s">
        <v>146</v>
      </c>
      <c r="C103" s="8" t="s">
        <v>198</v>
      </c>
      <c r="D103" s="8" t="s">
        <v>199</v>
      </c>
      <c r="E103" s="8" t="s">
        <v>223</v>
      </c>
      <c r="F103" s="8" t="s">
        <v>37</v>
      </c>
      <c r="G103" s="8" t="s">
        <v>224</v>
      </c>
      <c r="H103" s="10"/>
      <c r="I103" s="10">
        <v>88.5</v>
      </c>
      <c r="J103" s="10">
        <f t="shared" si="18"/>
        <v>88.53403240949999</v>
      </c>
      <c r="K103" s="19">
        <f t="shared" si="16"/>
        <v>88.53403240949999</v>
      </c>
      <c r="L103" s="12">
        <f t="shared" si="17"/>
        <v>81.92041944569999</v>
      </c>
      <c r="M103" s="13">
        <v>18</v>
      </c>
      <c r="N103" s="12" t="s">
        <v>22</v>
      </c>
      <c r="O103" s="12"/>
    </row>
    <row r="104" spans="1:15" ht="24">
      <c r="A104" s="8">
        <v>102</v>
      </c>
      <c r="B104" s="8" t="s">
        <v>146</v>
      </c>
      <c r="C104" s="8" t="s">
        <v>198</v>
      </c>
      <c r="D104" s="8" t="s">
        <v>199</v>
      </c>
      <c r="E104" s="8" t="s">
        <v>225</v>
      </c>
      <c r="F104" s="8" t="s">
        <v>37</v>
      </c>
      <c r="G104" s="8" t="s">
        <v>156</v>
      </c>
      <c r="H104" s="10"/>
      <c r="I104" s="10">
        <v>79.4</v>
      </c>
      <c r="J104" s="10">
        <f t="shared" si="18"/>
        <v>79.4305330318</v>
      </c>
      <c r="K104" s="19">
        <f t="shared" si="16"/>
        <v>79.4305330318</v>
      </c>
      <c r="L104" s="12">
        <f t="shared" si="17"/>
        <v>81.45831981908</v>
      </c>
      <c r="M104" s="13">
        <v>19</v>
      </c>
      <c r="N104" s="12" t="s">
        <v>22</v>
      </c>
      <c r="O104" s="12"/>
    </row>
    <row r="105" spans="1:15" ht="24">
      <c r="A105" s="8">
        <v>103</v>
      </c>
      <c r="B105" s="8" t="s">
        <v>146</v>
      </c>
      <c r="C105" s="8" t="s">
        <v>198</v>
      </c>
      <c r="D105" s="8" t="s">
        <v>199</v>
      </c>
      <c r="E105" s="8" t="s">
        <v>226</v>
      </c>
      <c r="F105" s="8" t="s">
        <v>37</v>
      </c>
      <c r="G105" s="8" t="s">
        <v>186</v>
      </c>
      <c r="H105" s="10"/>
      <c r="I105" s="10">
        <v>88.7</v>
      </c>
      <c r="J105" s="10">
        <f t="shared" si="18"/>
        <v>88.7341093189</v>
      </c>
      <c r="K105" s="19">
        <f t="shared" si="16"/>
        <v>88.7341093189</v>
      </c>
      <c r="L105" s="12">
        <f t="shared" si="17"/>
        <v>80.84046559134</v>
      </c>
      <c r="M105" s="13">
        <v>20</v>
      </c>
      <c r="N105" s="12" t="s">
        <v>22</v>
      </c>
      <c r="O105" s="12"/>
    </row>
    <row r="106" spans="1:15" ht="24">
      <c r="A106" s="8">
        <v>104</v>
      </c>
      <c r="B106" s="8" t="s">
        <v>146</v>
      </c>
      <c r="C106" s="8" t="s">
        <v>198</v>
      </c>
      <c r="D106" s="8" t="s">
        <v>199</v>
      </c>
      <c r="E106" s="8" t="s">
        <v>227</v>
      </c>
      <c r="F106" s="8" t="s">
        <v>37</v>
      </c>
      <c r="G106" s="8" t="s">
        <v>228</v>
      </c>
      <c r="H106" s="10"/>
      <c r="I106" s="10">
        <v>87.94</v>
      </c>
      <c r="J106" s="10">
        <f t="shared" si="18"/>
        <v>87.97381706318</v>
      </c>
      <c r="K106" s="19">
        <f t="shared" si="16"/>
        <v>87.97381706318</v>
      </c>
      <c r="L106" s="12">
        <f t="shared" si="17"/>
        <v>80.784290237908</v>
      </c>
      <c r="M106" s="13">
        <v>21</v>
      </c>
      <c r="N106" s="12" t="s">
        <v>22</v>
      </c>
      <c r="O106" s="12"/>
    </row>
    <row r="107" spans="1:15" ht="24">
      <c r="A107" s="8">
        <v>105</v>
      </c>
      <c r="B107" s="8" t="s">
        <v>146</v>
      </c>
      <c r="C107" s="8" t="s">
        <v>198</v>
      </c>
      <c r="D107" s="8" t="s">
        <v>199</v>
      </c>
      <c r="E107" s="8" t="s">
        <v>229</v>
      </c>
      <c r="F107" s="8" t="s">
        <v>37</v>
      </c>
      <c r="G107" s="8" t="s">
        <v>230</v>
      </c>
      <c r="H107" s="10"/>
      <c r="I107" s="10" t="s">
        <v>231</v>
      </c>
      <c r="J107" s="10">
        <f>I107*0.999464264</f>
        <v>85.454194572</v>
      </c>
      <c r="K107" s="19">
        <f t="shared" si="16"/>
        <v>85.454194572</v>
      </c>
      <c r="L107" s="12">
        <f t="shared" si="17"/>
        <v>80.6725167432</v>
      </c>
      <c r="M107" s="13">
        <v>22</v>
      </c>
      <c r="N107" s="12" t="s">
        <v>22</v>
      </c>
      <c r="O107" s="12"/>
    </row>
    <row r="108" spans="1:15" ht="24">
      <c r="A108" s="8">
        <v>106</v>
      </c>
      <c r="B108" s="8" t="s">
        <v>146</v>
      </c>
      <c r="C108" s="8" t="s">
        <v>198</v>
      </c>
      <c r="D108" s="8" t="s">
        <v>199</v>
      </c>
      <c r="E108" s="8" t="s">
        <v>232</v>
      </c>
      <c r="F108" s="8" t="s">
        <v>37</v>
      </c>
      <c r="G108" s="8" t="s">
        <v>178</v>
      </c>
      <c r="H108" s="10"/>
      <c r="I108" s="10">
        <v>81.6</v>
      </c>
      <c r="J108" s="10">
        <f>I108*0.999464264</f>
        <v>81.5562839424</v>
      </c>
      <c r="K108" s="19">
        <f t="shared" si="16"/>
        <v>81.5562839424</v>
      </c>
      <c r="L108" s="12">
        <f t="shared" si="17"/>
        <v>80.53377036544</v>
      </c>
      <c r="M108" s="13">
        <v>23</v>
      </c>
      <c r="N108" s="12" t="s">
        <v>22</v>
      </c>
      <c r="O108" s="12"/>
    </row>
    <row r="109" spans="1:15" ht="24">
      <c r="A109" s="8">
        <v>107</v>
      </c>
      <c r="B109" s="8" t="s">
        <v>146</v>
      </c>
      <c r="C109" s="8" t="s">
        <v>198</v>
      </c>
      <c r="D109" s="8" t="s">
        <v>199</v>
      </c>
      <c r="E109" s="8" t="s">
        <v>233</v>
      </c>
      <c r="F109" s="8" t="s">
        <v>37</v>
      </c>
      <c r="G109" s="8" t="s">
        <v>234</v>
      </c>
      <c r="H109" s="10"/>
      <c r="I109" s="10">
        <v>87.28</v>
      </c>
      <c r="J109" s="10">
        <f>I109*0.999464264</f>
        <v>87.23324096192</v>
      </c>
      <c r="K109" s="19">
        <f t="shared" si="16"/>
        <v>87.23324096192</v>
      </c>
      <c r="L109" s="12">
        <f t="shared" si="17"/>
        <v>80.13994457715201</v>
      </c>
      <c r="M109" s="13">
        <v>24</v>
      </c>
      <c r="N109" s="12" t="s">
        <v>22</v>
      </c>
      <c r="O109" s="12"/>
    </row>
    <row r="110" spans="1:15" ht="24">
      <c r="A110" s="8">
        <v>108</v>
      </c>
      <c r="B110" s="8" t="s">
        <v>146</v>
      </c>
      <c r="C110" s="8" t="s">
        <v>198</v>
      </c>
      <c r="D110" s="8" t="s">
        <v>199</v>
      </c>
      <c r="E110" s="8" t="s">
        <v>235</v>
      </c>
      <c r="F110" s="8" t="s">
        <v>37</v>
      </c>
      <c r="G110" s="8" t="s">
        <v>236</v>
      </c>
      <c r="H110" s="10"/>
      <c r="I110" s="10">
        <v>80.78</v>
      </c>
      <c r="J110" s="10">
        <f>I110*0.999464264</f>
        <v>80.73672324592</v>
      </c>
      <c r="K110" s="19">
        <f t="shared" si="16"/>
        <v>80.73672324592</v>
      </c>
      <c r="L110" s="12">
        <f t="shared" si="17"/>
        <v>79.642033947552</v>
      </c>
      <c r="M110" s="13">
        <v>25</v>
      </c>
      <c r="N110" s="12" t="s">
        <v>22</v>
      </c>
      <c r="O110" s="12"/>
    </row>
    <row r="111" spans="1:15" ht="24">
      <c r="A111" s="8">
        <v>109</v>
      </c>
      <c r="B111" s="8" t="s">
        <v>146</v>
      </c>
      <c r="C111" s="8" t="s">
        <v>198</v>
      </c>
      <c r="D111" s="8" t="s">
        <v>199</v>
      </c>
      <c r="E111" s="8" t="s">
        <v>237</v>
      </c>
      <c r="F111" s="8" t="s">
        <v>37</v>
      </c>
      <c r="G111" s="8" t="s">
        <v>154</v>
      </c>
      <c r="H111" s="10"/>
      <c r="I111" s="10">
        <v>80.32</v>
      </c>
      <c r="J111" s="10">
        <f>I111*1.000384547</f>
        <v>80.35088681503998</v>
      </c>
      <c r="K111" s="19">
        <f t="shared" si="16"/>
        <v>80.35088681503998</v>
      </c>
      <c r="L111" s="12">
        <f t="shared" si="17"/>
        <v>79.61053208902399</v>
      </c>
      <c r="M111" s="13">
        <v>26</v>
      </c>
      <c r="N111" s="12" t="s">
        <v>22</v>
      </c>
      <c r="O111" s="12"/>
    </row>
    <row r="112" spans="1:15" ht="24">
      <c r="A112" s="8">
        <v>110</v>
      </c>
      <c r="B112" s="8" t="s">
        <v>146</v>
      </c>
      <c r="C112" s="8" t="s">
        <v>198</v>
      </c>
      <c r="D112" s="8" t="s">
        <v>199</v>
      </c>
      <c r="E112" s="8" t="s">
        <v>238</v>
      </c>
      <c r="F112" s="8" t="s">
        <v>37</v>
      </c>
      <c r="G112" s="8" t="s">
        <v>239</v>
      </c>
      <c r="H112" s="10"/>
      <c r="I112" s="10" t="s">
        <v>240</v>
      </c>
      <c r="J112" s="10">
        <f>I112*0.999464264</f>
        <v>84.95446244</v>
      </c>
      <c r="K112" s="19">
        <f t="shared" si="16"/>
        <v>84.95446244</v>
      </c>
      <c r="L112" s="12">
        <f t="shared" si="17"/>
        <v>79.57267746400001</v>
      </c>
      <c r="M112" s="13">
        <v>27</v>
      </c>
      <c r="N112" s="12" t="s">
        <v>22</v>
      </c>
      <c r="O112" s="12"/>
    </row>
    <row r="113" ht="14.25">
      <c r="M113" s="22"/>
    </row>
    <row r="114" ht="14.25">
      <c r="M114" s="22"/>
    </row>
    <row r="115" ht="14.25">
      <c r="M115" s="22"/>
    </row>
  </sheetData>
  <sheetProtection/>
  <mergeCells count="1">
    <mergeCell ref="A1:O1"/>
  </mergeCells>
  <printOptions horizontalCentered="1"/>
  <pageMargins left="0.19652777777777777" right="0.19652777777777777" top="0.19652777777777777" bottom="0.19652777777777777" header="0.5" footer="0.15694444444444444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2023-05-29T04:00:00Z</dcterms:created>
  <dcterms:modified xsi:type="dcterms:W3CDTF">2023-06-01T09:40:43Z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5D8E18CFD2494118A73D008AB06C54AC_13</vt:lpwstr>
  </property>
  <property fmtid="{D5CDD505-2E9C-101B-9397-08002B2CF9AE}" pid="3" name="KSOProductBuildVer">
    <vt:lpwstr>2052-11.1.0.14309</vt:lpwstr>
  </property>
</Properties>
</file>